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Quelldateien\Auswertungsdateien\"/>
    </mc:Choice>
  </mc:AlternateContent>
  <xr:revisionPtr revIDLastSave="0" documentId="13_ncr:1_{D67E2931-E97E-49CE-B773-A8EBB590423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5" sheetId="7" r:id="rId1"/>
    <sheet name="2024" sheetId="8" r:id="rId2"/>
    <sheet name="2023" sheetId="6" r:id="rId3"/>
    <sheet name="2022" sheetId="5" r:id="rId4"/>
    <sheet name="2021" sheetId="1" r:id="rId5"/>
    <sheet name="2020" sheetId="2" r:id="rId6"/>
    <sheet name="2019" sheetId="3" r:id="rId7"/>
  </sheets>
  <externalReferences>
    <externalReference r:id="rId8"/>
    <externalReference r:id="rId9"/>
    <externalReference r:id="rId10"/>
    <externalReference r:id="rId11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3" i="7" l="1"/>
  <c r="P33" i="7"/>
  <c r="O33" i="7"/>
  <c r="N33" i="7"/>
  <c r="M33" i="7"/>
  <c r="L33" i="7"/>
  <c r="K33" i="7"/>
  <c r="J33" i="7"/>
  <c r="I33" i="7"/>
  <c r="H33" i="7"/>
  <c r="G33" i="7"/>
  <c r="F33" i="7"/>
  <c r="Q32" i="7"/>
  <c r="P32" i="7"/>
  <c r="O32" i="7"/>
  <c r="N32" i="7"/>
  <c r="M32" i="7"/>
  <c r="L32" i="7"/>
  <c r="K32" i="7"/>
  <c r="J32" i="7"/>
  <c r="I32" i="7"/>
  <c r="H32" i="7"/>
  <c r="G32" i="7"/>
  <c r="F32" i="7"/>
  <c r="Q31" i="7"/>
  <c r="P31" i="7"/>
  <c r="O31" i="7"/>
  <c r="N31" i="7"/>
  <c r="M31" i="7"/>
  <c r="L31" i="7"/>
  <c r="K31" i="7"/>
  <c r="J31" i="7"/>
  <c r="I31" i="7"/>
  <c r="H31" i="7"/>
  <c r="G31" i="7"/>
  <c r="F31" i="7"/>
  <c r="Q30" i="7"/>
  <c r="P30" i="7"/>
  <c r="O30" i="7"/>
  <c r="N30" i="7"/>
  <c r="M30" i="7"/>
  <c r="L30" i="7"/>
  <c r="K30" i="7"/>
  <c r="J30" i="7"/>
  <c r="I30" i="7"/>
  <c r="H30" i="7"/>
  <c r="G30" i="7"/>
  <c r="F30" i="7"/>
  <c r="Q29" i="7"/>
  <c r="P29" i="7"/>
  <c r="O29" i="7"/>
  <c r="N29" i="7"/>
  <c r="M29" i="7"/>
  <c r="L29" i="7"/>
  <c r="K29" i="7"/>
  <c r="J29" i="7"/>
  <c r="I29" i="7"/>
  <c r="H29" i="7"/>
  <c r="G29" i="7"/>
  <c r="E29" i="8" s="1"/>
  <c r="F29" i="7"/>
  <c r="Q28" i="7"/>
  <c r="P28" i="7"/>
  <c r="O28" i="7"/>
  <c r="N28" i="7"/>
  <c r="M28" i="7"/>
  <c r="L28" i="7"/>
  <c r="K28" i="7"/>
  <c r="J28" i="7"/>
  <c r="I28" i="7"/>
  <c r="H28" i="7"/>
  <c r="G28" i="7"/>
  <c r="F28" i="7"/>
  <c r="Q27" i="7"/>
  <c r="P27" i="7"/>
  <c r="O27" i="7"/>
  <c r="N27" i="7"/>
  <c r="M27" i="7"/>
  <c r="L27" i="7"/>
  <c r="K27" i="7"/>
  <c r="J27" i="7"/>
  <c r="I27" i="7"/>
  <c r="H27" i="7"/>
  <c r="G27" i="7"/>
  <c r="F27" i="7"/>
  <c r="Q26" i="7"/>
  <c r="P26" i="7"/>
  <c r="O26" i="7"/>
  <c r="N26" i="7"/>
  <c r="M26" i="7"/>
  <c r="L26" i="7"/>
  <c r="K26" i="7"/>
  <c r="J26" i="7"/>
  <c r="I26" i="7"/>
  <c r="H26" i="7"/>
  <c r="G26" i="7"/>
  <c r="F26" i="7"/>
  <c r="Q25" i="7"/>
  <c r="P25" i="7"/>
  <c r="O25" i="7"/>
  <c r="N25" i="7"/>
  <c r="M25" i="7"/>
  <c r="L25" i="7"/>
  <c r="K25" i="7"/>
  <c r="J25" i="7"/>
  <c r="I25" i="7"/>
  <c r="H25" i="7"/>
  <c r="G25" i="7"/>
  <c r="F25" i="7"/>
  <c r="Q24" i="7"/>
  <c r="P24" i="7"/>
  <c r="O24" i="7"/>
  <c r="N24" i="7"/>
  <c r="M24" i="7"/>
  <c r="L24" i="7"/>
  <c r="K24" i="7"/>
  <c r="J24" i="7"/>
  <c r="I24" i="7"/>
  <c r="H24" i="7"/>
  <c r="G24" i="7"/>
  <c r="F24" i="7"/>
  <c r="Q23" i="7"/>
  <c r="P23" i="7"/>
  <c r="O23" i="7"/>
  <c r="N23" i="7"/>
  <c r="M23" i="7"/>
  <c r="L23" i="7"/>
  <c r="K23" i="7"/>
  <c r="J23" i="7"/>
  <c r="I23" i="7"/>
  <c r="H23" i="7"/>
  <c r="G23" i="7"/>
  <c r="F23" i="7"/>
  <c r="Q22" i="7"/>
  <c r="P22" i="7"/>
  <c r="O22" i="7"/>
  <c r="N22" i="7"/>
  <c r="M22" i="7"/>
  <c r="L22" i="7"/>
  <c r="K22" i="7"/>
  <c r="J22" i="7"/>
  <c r="I22" i="7"/>
  <c r="H22" i="7"/>
  <c r="G22" i="7"/>
  <c r="F22" i="7"/>
  <c r="Q21" i="7"/>
  <c r="P21" i="7"/>
  <c r="O21" i="7"/>
  <c r="N21" i="7"/>
  <c r="M21" i="7"/>
  <c r="L21" i="7"/>
  <c r="K21" i="7"/>
  <c r="J21" i="7"/>
  <c r="I21" i="7"/>
  <c r="H21" i="7"/>
  <c r="G21" i="7"/>
  <c r="F21" i="7"/>
  <c r="Q20" i="7"/>
  <c r="P20" i="7"/>
  <c r="O20" i="7"/>
  <c r="N20" i="7"/>
  <c r="M20" i="7"/>
  <c r="L20" i="7"/>
  <c r="K20" i="7"/>
  <c r="J20" i="7"/>
  <c r="I20" i="7"/>
  <c r="H20" i="7"/>
  <c r="G20" i="7"/>
  <c r="F20" i="7"/>
  <c r="Q17" i="7"/>
  <c r="Q19" i="7" s="1"/>
  <c r="P17" i="7"/>
  <c r="P19" i="7" s="1"/>
  <c r="O17" i="7"/>
  <c r="O19" i="7" s="1"/>
  <c r="N17" i="7"/>
  <c r="N19" i="7" s="1"/>
  <c r="M17" i="7"/>
  <c r="M19" i="7" s="1"/>
  <c r="L17" i="7"/>
  <c r="L19" i="7" s="1"/>
  <c r="K17" i="7"/>
  <c r="K19" i="7" s="1"/>
  <c r="J17" i="7"/>
  <c r="J18" i="7" s="1"/>
  <c r="I17" i="7"/>
  <c r="H17" i="7"/>
  <c r="H18" i="7" s="1"/>
  <c r="G17" i="7"/>
  <c r="F17" i="7"/>
  <c r="Q14" i="7"/>
  <c r="Q15" i="7" s="1"/>
  <c r="P14" i="7"/>
  <c r="P16" i="7" s="1"/>
  <c r="O14" i="7"/>
  <c r="O16" i="7" s="1"/>
  <c r="N14" i="7"/>
  <c r="N16" i="7" s="1"/>
  <c r="M14" i="7"/>
  <c r="M16" i="7" s="1"/>
  <c r="L14" i="7"/>
  <c r="L16" i="7" s="1"/>
  <c r="K14" i="7"/>
  <c r="K16" i="7" s="1"/>
  <c r="J14" i="7"/>
  <c r="J16" i="7" s="1"/>
  <c r="I14" i="7"/>
  <c r="I16" i="7" s="1"/>
  <c r="H14" i="7"/>
  <c r="H15" i="7" s="1"/>
  <c r="G14" i="7"/>
  <c r="G16" i="7" s="1"/>
  <c r="F14" i="7"/>
  <c r="F15" i="7" s="1"/>
  <c r="Q11" i="7"/>
  <c r="P11" i="7"/>
  <c r="P12" i="7" s="1"/>
  <c r="O11" i="7"/>
  <c r="N11" i="7"/>
  <c r="N13" i="7" s="1"/>
  <c r="M11" i="7"/>
  <c r="M12" i="7" s="1"/>
  <c r="L11" i="7"/>
  <c r="L13" i="7" s="1"/>
  <c r="K11" i="7"/>
  <c r="K12" i="7" s="1"/>
  <c r="J11" i="7"/>
  <c r="J12" i="7" s="1"/>
  <c r="I11" i="7"/>
  <c r="I12" i="7" s="1"/>
  <c r="H11" i="7"/>
  <c r="H13" i="7" s="1"/>
  <c r="G11" i="7"/>
  <c r="G13" i="7" s="1"/>
  <c r="F11" i="7"/>
  <c r="F12" i="7" s="1"/>
  <c r="Q8" i="7"/>
  <c r="Q10" i="7" s="1"/>
  <c r="P8" i="7"/>
  <c r="P10" i="7" s="1"/>
  <c r="O8" i="7"/>
  <c r="O10" i="7" s="1"/>
  <c r="N8" i="7"/>
  <c r="N9" i="7" s="1"/>
  <c r="M8" i="7"/>
  <c r="L8" i="7"/>
  <c r="L9" i="7" s="1"/>
  <c r="K8" i="7"/>
  <c r="J8" i="7"/>
  <c r="J10" i="7" s="1"/>
  <c r="I8" i="7"/>
  <c r="H8" i="7"/>
  <c r="G8" i="7"/>
  <c r="G9" i="7" s="1"/>
  <c r="F8" i="7"/>
  <c r="F9" i="7"/>
  <c r="Q18" i="7"/>
  <c r="P18" i="7"/>
  <c r="N18" i="7"/>
  <c r="I18" i="7"/>
  <c r="Q12" i="7"/>
  <c r="M9" i="7"/>
  <c r="E7" i="8"/>
  <c r="I19" i="7"/>
  <c r="H19" i="7"/>
  <c r="G18" i="7"/>
  <c r="F18" i="7"/>
  <c r="O13" i="7"/>
  <c r="M10" i="7"/>
  <c r="K9" i="7"/>
  <c r="I10" i="7"/>
  <c r="H10" i="7"/>
  <c r="A38" i="7"/>
  <c r="E7" i="6"/>
  <c r="E7" i="7"/>
  <c r="F20" i="6"/>
  <c r="G20" i="6"/>
  <c r="H20" i="6"/>
  <c r="I20" i="6"/>
  <c r="J20" i="6"/>
  <c r="K20" i="6"/>
  <c r="L20" i="6"/>
  <c r="M20" i="6"/>
  <c r="N20" i="6"/>
  <c r="O20" i="6"/>
  <c r="P20" i="6"/>
  <c r="P13" i="7" l="1"/>
  <c r="L18" i="7"/>
  <c r="E28" i="8"/>
  <c r="K18" i="7"/>
  <c r="E20" i="8"/>
  <c r="E22" i="8"/>
  <c r="E26" i="8"/>
  <c r="O18" i="7"/>
  <c r="E23" i="8"/>
  <c r="G10" i="7"/>
  <c r="K13" i="7"/>
  <c r="M13" i="7"/>
  <c r="M18" i="7"/>
  <c r="Q16" i="7"/>
  <c r="G15" i="7"/>
  <c r="J19" i="7"/>
  <c r="I15" i="7"/>
  <c r="O9" i="7"/>
  <c r="J15" i="7"/>
  <c r="K15" i="7"/>
  <c r="M15" i="7"/>
  <c r="H16" i="7"/>
  <c r="L15" i="7"/>
  <c r="N10" i="7"/>
  <c r="G12" i="7"/>
  <c r="P9" i="7"/>
  <c r="Q9" i="7"/>
  <c r="N15" i="7"/>
  <c r="H12" i="7"/>
  <c r="O15" i="7"/>
  <c r="H9" i="7"/>
  <c r="L12" i="7"/>
  <c r="P15" i="7"/>
  <c r="I9" i="7"/>
  <c r="J9" i="7"/>
  <c r="N12" i="7"/>
  <c r="O12" i="7"/>
  <c r="J13" i="7"/>
  <c r="I13" i="7"/>
  <c r="L10" i="7"/>
  <c r="K10" i="7"/>
  <c r="G19" i="7"/>
  <c r="Q13" i="7"/>
  <c r="E12" i="3"/>
  <c r="E22" i="7"/>
  <c r="E24" i="7" s="1"/>
  <c r="E20" i="7"/>
  <c r="E21" i="7" s="1"/>
  <c r="E32" i="8" l="1"/>
  <c r="E23" i="1"/>
  <c r="F13" i="7"/>
  <c r="F19" i="7"/>
  <c r="F16" i="7"/>
  <c r="Q33" i="6"/>
  <c r="P33" i="6"/>
  <c r="O33" i="6"/>
  <c r="N33" i="6"/>
  <c r="M33" i="6"/>
  <c r="L33" i="6"/>
  <c r="K33" i="6"/>
  <c r="J33" i="6"/>
  <c r="I33" i="6"/>
  <c r="H33" i="6"/>
  <c r="G33" i="6"/>
  <c r="F33" i="6"/>
  <c r="Q32" i="6"/>
  <c r="P32" i="6"/>
  <c r="O32" i="6"/>
  <c r="N32" i="6"/>
  <c r="M32" i="6"/>
  <c r="L32" i="6"/>
  <c r="K32" i="6"/>
  <c r="J32" i="6"/>
  <c r="I32" i="6"/>
  <c r="H32" i="6"/>
  <c r="G32" i="6"/>
  <c r="F32" i="6"/>
  <c r="Q31" i="6"/>
  <c r="P31" i="6"/>
  <c r="O31" i="6"/>
  <c r="N31" i="6"/>
  <c r="M31" i="6"/>
  <c r="L31" i="6"/>
  <c r="K31" i="6"/>
  <c r="J31" i="6"/>
  <c r="I31" i="6"/>
  <c r="H31" i="6"/>
  <c r="G31" i="6"/>
  <c r="F31" i="6"/>
  <c r="Q30" i="6"/>
  <c r="P30" i="6"/>
  <c r="O30" i="6"/>
  <c r="N30" i="6"/>
  <c r="M30" i="6"/>
  <c r="L30" i="6"/>
  <c r="K30" i="6"/>
  <c r="J30" i="6"/>
  <c r="I30" i="6"/>
  <c r="H30" i="6"/>
  <c r="G30" i="6"/>
  <c r="F30" i="6"/>
  <c r="Q29" i="6"/>
  <c r="P29" i="6"/>
  <c r="O29" i="6"/>
  <c r="N29" i="6"/>
  <c r="M29" i="6"/>
  <c r="L29" i="6"/>
  <c r="K29" i="6"/>
  <c r="J29" i="6"/>
  <c r="I29" i="6"/>
  <c r="H29" i="6"/>
  <c r="G29" i="6"/>
  <c r="F29" i="6"/>
  <c r="Q28" i="6"/>
  <c r="P28" i="6"/>
  <c r="O28" i="6"/>
  <c r="N28" i="6"/>
  <c r="M28" i="6"/>
  <c r="L28" i="6"/>
  <c r="K28" i="6"/>
  <c r="J28" i="6"/>
  <c r="I28" i="6"/>
  <c r="H28" i="6"/>
  <c r="G28" i="6"/>
  <c r="F28" i="6"/>
  <c r="Q27" i="6"/>
  <c r="P27" i="6"/>
  <c r="O27" i="6"/>
  <c r="N27" i="6"/>
  <c r="M27" i="6"/>
  <c r="L27" i="6"/>
  <c r="K27" i="6"/>
  <c r="J27" i="6"/>
  <c r="I27" i="6"/>
  <c r="H27" i="6"/>
  <c r="G27" i="6"/>
  <c r="F27" i="6"/>
  <c r="Q26" i="6"/>
  <c r="P26" i="6"/>
  <c r="O26" i="6"/>
  <c r="N26" i="6"/>
  <c r="M26" i="6"/>
  <c r="L26" i="6"/>
  <c r="K26" i="6"/>
  <c r="J26" i="6"/>
  <c r="I26" i="6"/>
  <c r="H26" i="6"/>
  <c r="G26" i="6"/>
  <c r="F26" i="6"/>
  <c r="Q25" i="6"/>
  <c r="P25" i="6"/>
  <c r="O25" i="6"/>
  <c r="N25" i="6"/>
  <c r="M25" i="6"/>
  <c r="L25" i="6"/>
  <c r="K25" i="6"/>
  <c r="J25" i="6"/>
  <c r="I25" i="6"/>
  <c r="H25" i="6"/>
  <c r="G25" i="6"/>
  <c r="F25" i="6"/>
  <c r="Q24" i="6"/>
  <c r="P24" i="6"/>
  <c r="O24" i="6"/>
  <c r="N24" i="6"/>
  <c r="M24" i="6"/>
  <c r="L24" i="6"/>
  <c r="K24" i="6"/>
  <c r="J24" i="6"/>
  <c r="I24" i="6"/>
  <c r="H24" i="6"/>
  <c r="G24" i="6"/>
  <c r="F24" i="6"/>
  <c r="Q23" i="6"/>
  <c r="P23" i="6"/>
  <c r="O23" i="6"/>
  <c r="N23" i="6"/>
  <c r="M23" i="6"/>
  <c r="L23" i="6"/>
  <c r="K23" i="6"/>
  <c r="J23" i="6"/>
  <c r="I23" i="6"/>
  <c r="H23" i="6"/>
  <c r="G23" i="6"/>
  <c r="F23" i="6"/>
  <c r="Q22" i="6"/>
  <c r="P22" i="6"/>
  <c r="O22" i="6"/>
  <c r="N22" i="6"/>
  <c r="M22" i="6"/>
  <c r="L22" i="6"/>
  <c r="K22" i="6"/>
  <c r="J22" i="6"/>
  <c r="I22" i="6"/>
  <c r="H22" i="6"/>
  <c r="G22" i="6"/>
  <c r="F22" i="6"/>
  <c r="Q21" i="6"/>
  <c r="P21" i="6"/>
  <c r="O21" i="6"/>
  <c r="N21" i="6"/>
  <c r="M21" i="6"/>
  <c r="L21" i="6"/>
  <c r="K21" i="6"/>
  <c r="J21" i="6"/>
  <c r="I21" i="6"/>
  <c r="H21" i="6"/>
  <c r="G21" i="6"/>
  <c r="F21" i="6"/>
  <c r="Q20" i="6"/>
  <c r="E20" i="6" s="1"/>
  <c r="Q17" i="6"/>
  <c r="P17" i="6"/>
  <c r="O17" i="6"/>
  <c r="N17" i="6"/>
  <c r="M17" i="6"/>
  <c r="L17" i="6"/>
  <c r="K17" i="6"/>
  <c r="J17" i="6"/>
  <c r="I17" i="6"/>
  <c r="H17" i="6"/>
  <c r="G17" i="6"/>
  <c r="F17" i="6"/>
  <c r="Q14" i="6"/>
  <c r="P14" i="6"/>
  <c r="O14" i="6"/>
  <c r="N14" i="6"/>
  <c r="M14" i="6"/>
  <c r="L14" i="6"/>
  <c r="K14" i="6"/>
  <c r="J14" i="6"/>
  <c r="I14" i="6"/>
  <c r="H14" i="6"/>
  <c r="G14" i="6"/>
  <c r="F14" i="6"/>
  <c r="Q11" i="6"/>
  <c r="P11" i="6"/>
  <c r="O11" i="6"/>
  <c r="N11" i="6"/>
  <c r="M11" i="6"/>
  <c r="L11" i="6"/>
  <c r="K11" i="6"/>
  <c r="J11" i="6"/>
  <c r="I11" i="6"/>
  <c r="H11" i="6"/>
  <c r="G11" i="6"/>
  <c r="F11" i="6"/>
  <c r="Q8" i="6"/>
  <c r="P8" i="6"/>
  <c r="O8" i="6"/>
  <c r="N8" i="6"/>
  <c r="M8" i="6"/>
  <c r="L8" i="6"/>
  <c r="K8" i="6"/>
  <c r="J8" i="6"/>
  <c r="I8" i="6"/>
  <c r="H8" i="6"/>
  <c r="G8" i="6"/>
  <c r="F8" i="6"/>
  <c r="F10" i="6" s="1"/>
  <c r="E29" i="1"/>
  <c r="E28" i="1"/>
  <c r="E26" i="1"/>
  <c r="E22" i="1"/>
  <c r="E20" i="1"/>
  <c r="E21" i="2"/>
  <c r="E20" i="2"/>
  <c r="E18" i="2"/>
  <c r="E15" i="2"/>
  <c r="E14" i="2"/>
  <c r="E12" i="2"/>
  <c r="E21" i="3"/>
  <c r="E20" i="3"/>
  <c r="E18" i="3"/>
  <c r="E15" i="3"/>
  <c r="E14" i="3"/>
  <c r="E23" i="6" l="1"/>
  <c r="E22" i="6"/>
  <c r="E26" i="6"/>
  <c r="E29" i="6"/>
  <c r="E28" i="6"/>
  <c r="E26" i="7"/>
  <c r="E23" i="7"/>
  <c r="E25" i="7" s="1"/>
  <c r="E28" i="7"/>
  <c r="E30" i="7" s="1"/>
  <c r="E29" i="7"/>
  <c r="E31" i="7" s="1"/>
  <c r="F10" i="7"/>
  <c r="E24" i="2"/>
  <c r="G10" i="6"/>
  <c r="F12" i="1"/>
  <c r="F10" i="1"/>
  <c r="E24" i="3"/>
  <c r="E32" i="1"/>
  <c r="P10" i="6"/>
  <c r="O10" i="6"/>
  <c r="N10" i="6"/>
  <c r="M10" i="6"/>
  <c r="F16" i="6"/>
  <c r="M19" i="6"/>
  <c r="L19" i="6"/>
  <c r="K19" i="6"/>
  <c r="I19" i="6"/>
  <c r="H19" i="6"/>
  <c r="O16" i="6"/>
  <c r="M16" i="6"/>
  <c r="L16" i="6"/>
  <c r="J16" i="6"/>
  <c r="I16" i="6"/>
  <c r="H16" i="6"/>
  <c r="G16" i="6"/>
  <c r="P13" i="6"/>
  <c r="O13" i="6"/>
  <c r="N13" i="6"/>
  <c r="J13" i="6"/>
  <c r="I13" i="6"/>
  <c r="K16" i="6"/>
  <c r="H10" i="6"/>
  <c r="Q33" i="5"/>
  <c r="P33" i="5"/>
  <c r="O33" i="5"/>
  <c r="N33" i="5"/>
  <c r="M33" i="5"/>
  <c r="L33" i="5"/>
  <c r="K33" i="5"/>
  <c r="J33" i="5"/>
  <c r="I33" i="5"/>
  <c r="H33" i="5"/>
  <c r="G33" i="5"/>
  <c r="F33" i="5"/>
  <c r="Q32" i="5"/>
  <c r="P32" i="5"/>
  <c r="O32" i="5"/>
  <c r="N32" i="5"/>
  <c r="M32" i="5"/>
  <c r="L32" i="5"/>
  <c r="K32" i="5"/>
  <c r="J32" i="5"/>
  <c r="I32" i="5"/>
  <c r="H32" i="5"/>
  <c r="G32" i="5"/>
  <c r="F32" i="5"/>
  <c r="Q31" i="5"/>
  <c r="P31" i="5"/>
  <c r="O31" i="5"/>
  <c r="N31" i="5"/>
  <c r="M31" i="5"/>
  <c r="L31" i="5"/>
  <c r="K31" i="5"/>
  <c r="J31" i="5"/>
  <c r="I31" i="5"/>
  <c r="H31" i="5"/>
  <c r="G31" i="5"/>
  <c r="F31" i="5"/>
  <c r="Q30" i="5"/>
  <c r="P30" i="5"/>
  <c r="O30" i="5"/>
  <c r="N30" i="5"/>
  <c r="M30" i="5"/>
  <c r="L30" i="5"/>
  <c r="K30" i="5"/>
  <c r="J30" i="5"/>
  <c r="I30" i="5"/>
  <c r="H30" i="5"/>
  <c r="G30" i="5"/>
  <c r="F30" i="5"/>
  <c r="Q29" i="5"/>
  <c r="P29" i="5"/>
  <c r="O29" i="5"/>
  <c r="N29" i="5"/>
  <c r="M29" i="5"/>
  <c r="L29" i="5"/>
  <c r="K29" i="5"/>
  <c r="J29" i="5"/>
  <c r="I29" i="5"/>
  <c r="H29" i="5"/>
  <c r="G29" i="5"/>
  <c r="F29" i="5"/>
  <c r="Q28" i="5"/>
  <c r="P28" i="5"/>
  <c r="O28" i="5"/>
  <c r="N28" i="5"/>
  <c r="M28" i="5"/>
  <c r="L28" i="5"/>
  <c r="K28" i="5"/>
  <c r="J28" i="5"/>
  <c r="I28" i="5"/>
  <c r="H28" i="5"/>
  <c r="G28" i="5"/>
  <c r="F28" i="5"/>
  <c r="Q27" i="5"/>
  <c r="P27" i="5"/>
  <c r="O27" i="5"/>
  <c r="N27" i="5"/>
  <c r="M27" i="5"/>
  <c r="L27" i="5"/>
  <c r="K27" i="5"/>
  <c r="J27" i="5"/>
  <c r="I27" i="5"/>
  <c r="H27" i="5"/>
  <c r="G27" i="5"/>
  <c r="F27" i="5"/>
  <c r="Q26" i="5"/>
  <c r="P26" i="5"/>
  <c r="O26" i="5"/>
  <c r="N26" i="5"/>
  <c r="M26" i="5"/>
  <c r="L26" i="5"/>
  <c r="K26" i="5"/>
  <c r="J26" i="5"/>
  <c r="I26" i="5"/>
  <c r="H26" i="5"/>
  <c r="G26" i="5"/>
  <c r="F26" i="5"/>
  <c r="Q25" i="5"/>
  <c r="P25" i="5"/>
  <c r="O25" i="5"/>
  <c r="N25" i="5"/>
  <c r="M25" i="5"/>
  <c r="L25" i="5"/>
  <c r="K25" i="5"/>
  <c r="J25" i="5"/>
  <c r="I25" i="5"/>
  <c r="H25" i="5"/>
  <c r="G25" i="5"/>
  <c r="F25" i="5"/>
  <c r="Q24" i="5"/>
  <c r="P24" i="5"/>
  <c r="O24" i="5"/>
  <c r="N24" i="5"/>
  <c r="M24" i="5"/>
  <c r="L24" i="5"/>
  <c r="K24" i="5"/>
  <c r="J24" i="5"/>
  <c r="I24" i="5"/>
  <c r="H24" i="5"/>
  <c r="G24" i="5"/>
  <c r="F24" i="5"/>
  <c r="Q23" i="5"/>
  <c r="P23" i="5"/>
  <c r="O23" i="5"/>
  <c r="N23" i="5"/>
  <c r="M23" i="5"/>
  <c r="L23" i="5"/>
  <c r="K23" i="5"/>
  <c r="J23" i="5"/>
  <c r="I23" i="5"/>
  <c r="H23" i="5"/>
  <c r="G23" i="5"/>
  <c r="F23" i="5"/>
  <c r="Q22" i="5"/>
  <c r="P22" i="5"/>
  <c r="O22" i="5"/>
  <c r="N22" i="5"/>
  <c r="M22" i="5"/>
  <c r="L22" i="5"/>
  <c r="K22" i="5"/>
  <c r="J22" i="5"/>
  <c r="I22" i="5"/>
  <c r="H22" i="5"/>
  <c r="G22" i="5"/>
  <c r="F22" i="5"/>
  <c r="Q21" i="5"/>
  <c r="P21" i="5"/>
  <c r="O21" i="5"/>
  <c r="N21" i="5"/>
  <c r="M21" i="5"/>
  <c r="L21" i="5"/>
  <c r="K21" i="5"/>
  <c r="J21" i="5"/>
  <c r="I21" i="5"/>
  <c r="H21" i="5"/>
  <c r="G21" i="5"/>
  <c r="F21" i="5"/>
  <c r="Q20" i="5"/>
  <c r="P20" i="5"/>
  <c r="O20" i="5"/>
  <c r="N20" i="5"/>
  <c r="M20" i="5"/>
  <c r="L20" i="5"/>
  <c r="K20" i="5"/>
  <c r="J20" i="5"/>
  <c r="I20" i="5"/>
  <c r="H20" i="5"/>
  <c r="G20" i="5"/>
  <c r="F20" i="5"/>
  <c r="Q17" i="5"/>
  <c r="P17" i="5"/>
  <c r="O17" i="5"/>
  <c r="N17" i="5"/>
  <c r="M17" i="5"/>
  <c r="L17" i="5"/>
  <c r="K17" i="5"/>
  <c r="J17" i="5"/>
  <c r="I17" i="5"/>
  <c r="H17" i="5"/>
  <c r="G17" i="5"/>
  <c r="F17" i="5"/>
  <c r="Q14" i="5"/>
  <c r="P14" i="5"/>
  <c r="O14" i="5"/>
  <c r="N14" i="5"/>
  <c r="M14" i="5"/>
  <c r="L14" i="5"/>
  <c r="K14" i="5"/>
  <c r="J14" i="5"/>
  <c r="I14" i="5"/>
  <c r="H14" i="5"/>
  <c r="G14" i="5"/>
  <c r="F14" i="5"/>
  <c r="Q11" i="5"/>
  <c r="P11" i="5"/>
  <c r="O11" i="5"/>
  <c r="N11" i="5"/>
  <c r="M11" i="5"/>
  <c r="L11" i="5"/>
  <c r="K11" i="5"/>
  <c r="J11" i="5"/>
  <c r="I11" i="5"/>
  <c r="H11" i="5"/>
  <c r="G11" i="5"/>
  <c r="F11" i="5"/>
  <c r="Q8" i="5"/>
  <c r="P8" i="5"/>
  <c r="O8" i="5"/>
  <c r="O9" i="6" s="1"/>
  <c r="N8" i="5"/>
  <c r="M8" i="5"/>
  <c r="L8" i="5"/>
  <c r="L9" i="6" s="1"/>
  <c r="K8" i="5"/>
  <c r="J8" i="5"/>
  <c r="I8" i="5"/>
  <c r="H8" i="5"/>
  <c r="H9" i="6" s="1"/>
  <c r="G8" i="5"/>
  <c r="F8" i="5"/>
  <c r="E32" i="7" l="1"/>
  <c r="E27" i="7"/>
  <c r="E32" i="6"/>
  <c r="E20" i="5"/>
  <c r="E29" i="5"/>
  <c r="E22" i="5"/>
  <c r="E26" i="5"/>
  <c r="E28" i="5"/>
  <c r="E23" i="5"/>
  <c r="K9" i="6"/>
  <c r="G9" i="6"/>
  <c r="I9" i="6"/>
  <c r="K12" i="6"/>
  <c r="P15" i="6"/>
  <c r="L12" i="6"/>
  <c r="Q15" i="6"/>
  <c r="M12" i="6"/>
  <c r="Q9" i="6"/>
  <c r="F9" i="6"/>
  <c r="P9" i="6"/>
  <c r="J9" i="6"/>
  <c r="J18" i="6"/>
  <c r="G18" i="6"/>
  <c r="L13" i="6"/>
  <c r="Q12" i="6"/>
  <c r="H18" i="6"/>
  <c r="G19" i="6"/>
  <c r="P16" i="6"/>
  <c r="N18" i="6"/>
  <c r="F12" i="6"/>
  <c r="P18" i="6"/>
  <c r="F18" i="6"/>
  <c r="L15" i="6"/>
  <c r="Q18" i="6"/>
  <c r="G12" i="6"/>
  <c r="H12" i="6"/>
  <c r="H15" i="6"/>
  <c r="O18" i="6"/>
  <c r="N15" i="6"/>
  <c r="M18" i="6"/>
  <c r="K13" i="6"/>
  <c r="P12" i="6"/>
  <c r="I18" i="6"/>
  <c r="M9" i="6"/>
  <c r="N9" i="6"/>
  <c r="F15" i="6"/>
  <c r="K18" i="6"/>
  <c r="G15" i="6"/>
  <c r="L18" i="6"/>
  <c r="F13" i="6"/>
  <c r="I15" i="6"/>
  <c r="J15" i="6"/>
  <c r="M15" i="6"/>
  <c r="I12" i="6"/>
  <c r="O12" i="6"/>
  <c r="J12" i="6"/>
  <c r="O15" i="6"/>
  <c r="N12" i="6"/>
  <c r="N16" i="6"/>
  <c r="M13" i="6"/>
  <c r="Q10" i="6"/>
  <c r="F19" i="6"/>
  <c r="Q13" i="6"/>
  <c r="J19" i="6"/>
  <c r="Q16" i="6"/>
  <c r="I10" i="6"/>
  <c r="N19" i="6"/>
  <c r="O19" i="6"/>
  <c r="K10" i="6"/>
  <c r="G13" i="6"/>
  <c r="P19" i="6"/>
  <c r="J10" i="6"/>
  <c r="L10" i="6"/>
  <c r="H13" i="6"/>
  <c r="Q19" i="6"/>
  <c r="K19" i="5"/>
  <c r="K18" i="5"/>
  <c r="K16" i="5"/>
  <c r="K13" i="5"/>
  <c r="K9" i="5"/>
  <c r="E32" i="5" l="1"/>
  <c r="K12" i="5"/>
  <c r="I9" i="5"/>
  <c r="F10" i="5"/>
  <c r="G12" i="5"/>
  <c r="G15" i="5" l="1"/>
  <c r="O18" i="5"/>
  <c r="N18" i="5"/>
  <c r="J18" i="5"/>
  <c r="F18" i="5"/>
  <c r="Q15" i="5"/>
  <c r="F15" i="5"/>
  <c r="Q12" i="5"/>
  <c r="O12" i="5"/>
  <c r="N12" i="5"/>
  <c r="M12" i="5"/>
  <c r="J12" i="5"/>
  <c r="I12" i="5"/>
  <c r="F12" i="5"/>
  <c r="Q9" i="5"/>
  <c r="M9" i="5"/>
  <c r="J9" i="5"/>
  <c r="F9" i="5"/>
  <c r="P18" i="5"/>
  <c r="H18" i="5"/>
  <c r="J15" i="5"/>
  <c r="I15" i="5"/>
  <c r="F9" i="1"/>
  <c r="O9" i="5"/>
  <c r="M15" i="5"/>
  <c r="N15" i="5"/>
  <c r="O15" i="5"/>
  <c r="P12" i="5"/>
  <c r="H15" i="5"/>
  <c r="P15" i="5"/>
  <c r="L12" i="5"/>
  <c r="Q18" i="5"/>
  <c r="I18" i="5"/>
  <c r="G18" i="5"/>
  <c r="H12" i="5"/>
  <c r="P9" i="5"/>
  <c r="L9" i="5"/>
  <c r="H9" i="5"/>
  <c r="G9" i="5"/>
  <c r="M18" i="5" l="1"/>
  <c r="L18" i="5"/>
  <c r="L15" i="5"/>
  <c r="N9" i="5"/>
  <c r="J19" i="5" l="1"/>
  <c r="M13" i="5"/>
  <c r="L13" i="5"/>
  <c r="J13" i="5"/>
  <c r="N10" i="5"/>
  <c r="M10" i="5"/>
  <c r="N19" i="5"/>
  <c r="M19" i="5"/>
  <c r="F19" i="5"/>
  <c r="Q16" i="5"/>
  <c r="J16" i="5"/>
  <c r="I16" i="5"/>
  <c r="H16" i="5"/>
  <c r="Q10" i="5"/>
  <c r="P10" i="5"/>
  <c r="I10" i="5"/>
  <c r="H10" i="5"/>
  <c r="O10" i="5" l="1"/>
  <c r="L16" i="5"/>
  <c r="I13" i="5"/>
  <c r="Q13" i="5"/>
  <c r="F16" i="5"/>
  <c r="O16" i="5"/>
  <c r="P16" i="5"/>
  <c r="L19" i="5"/>
  <c r="G16" i="5"/>
  <c r="N16" i="5"/>
  <c r="G10" i="5"/>
  <c r="P19" i="5"/>
  <c r="N13" i="5"/>
  <c r="H19" i="5"/>
  <c r="L10" i="5"/>
  <c r="H13" i="5"/>
  <c r="P13" i="5"/>
  <c r="M16" i="5"/>
  <c r="I19" i="5"/>
  <c r="Q19" i="5"/>
  <c r="G19" i="5"/>
  <c r="G13" i="5"/>
  <c r="O13" i="5"/>
  <c r="J10" i="5"/>
  <c r="F13" i="5"/>
  <c r="O19" i="5"/>
  <c r="K10" i="5"/>
  <c r="Q18" i="1"/>
  <c r="F19" i="1" l="1"/>
  <c r="G19" i="1"/>
  <c r="H19" i="1"/>
  <c r="I19" i="1"/>
  <c r="J19" i="1"/>
  <c r="K19" i="1"/>
  <c r="L19" i="1"/>
  <c r="M19" i="1"/>
  <c r="N19" i="1"/>
  <c r="O19" i="1"/>
  <c r="P19" i="1"/>
  <c r="Q19" i="1"/>
  <c r="F16" i="1"/>
  <c r="G16" i="1"/>
  <c r="H16" i="1"/>
  <c r="I16" i="1"/>
  <c r="J16" i="1"/>
  <c r="K16" i="1"/>
  <c r="L16" i="1"/>
  <c r="M16" i="1"/>
  <c r="N16" i="1"/>
  <c r="O16" i="1"/>
  <c r="P16" i="1"/>
  <c r="Q16" i="1"/>
  <c r="G13" i="1"/>
  <c r="H13" i="1"/>
  <c r="I13" i="1"/>
  <c r="J13" i="1"/>
  <c r="K13" i="1"/>
  <c r="L13" i="1"/>
  <c r="M13" i="1"/>
  <c r="N13" i="1"/>
  <c r="O13" i="1"/>
  <c r="P13" i="1"/>
  <c r="Q13" i="1"/>
  <c r="F13" i="1"/>
  <c r="G10" i="1"/>
  <c r="H10" i="1"/>
  <c r="I10" i="1"/>
  <c r="J10" i="1"/>
  <c r="K10" i="1"/>
  <c r="L10" i="1"/>
  <c r="M10" i="1"/>
  <c r="N10" i="1"/>
  <c r="O10" i="1"/>
  <c r="P10" i="1"/>
  <c r="Q10" i="1"/>
  <c r="I18" i="1"/>
  <c r="J18" i="1"/>
  <c r="K18" i="1"/>
  <c r="L18" i="1"/>
  <c r="M18" i="1"/>
  <c r="N18" i="1"/>
  <c r="O18" i="1"/>
  <c r="P18" i="1"/>
  <c r="I15" i="1"/>
  <c r="J15" i="1"/>
  <c r="L15" i="1"/>
  <c r="M15" i="1"/>
  <c r="N15" i="1"/>
  <c r="O15" i="1"/>
  <c r="P15" i="1"/>
  <c r="Q15" i="1"/>
  <c r="I12" i="1"/>
  <c r="J12" i="1"/>
  <c r="K12" i="1"/>
  <c r="L12" i="1"/>
  <c r="M12" i="1"/>
  <c r="N12" i="1"/>
  <c r="O12" i="1"/>
  <c r="P12" i="1"/>
  <c r="Q12" i="1"/>
  <c r="I9" i="1"/>
  <c r="J9" i="1"/>
  <c r="K9" i="1"/>
  <c r="L9" i="1"/>
  <c r="M9" i="1"/>
  <c r="N9" i="1"/>
  <c r="O9" i="1"/>
  <c r="P9" i="1"/>
  <c r="Q9" i="1"/>
  <c r="H18" i="1" l="1"/>
  <c r="H15" i="1"/>
  <c r="H12" i="1"/>
  <c r="H9" i="1"/>
  <c r="G18" i="1" l="1"/>
  <c r="F18" i="1"/>
  <c r="G15" i="1"/>
  <c r="F15" i="1"/>
  <c r="G12" i="1"/>
  <c r="G9" i="1"/>
</calcChain>
</file>

<file path=xl/sharedStrings.xml><?xml version="1.0" encoding="utf-8"?>
<sst xmlns="http://schemas.openxmlformats.org/spreadsheetml/2006/main" count="472" uniqueCount="54">
  <si>
    <t>Betriebe, geöffnete Beherbergungsbetriebe, Betten,
angebotene Betten, Ankünfte und Übernachtungen
nach Betriebsarten (9) -  Gemeinden - Monat</t>
  </si>
  <si>
    <t>Monatserhebung im Tourismus</t>
  </si>
  <si>
    <t>Nordrhein-Westfalen</t>
  </si>
  <si>
    <t>Betriebe
Geöffnete Beherbergungsbetriebe
Bettenbestand
Angebotene Betten
Ankünfte
Ankünfte
Wohnsitz der Gäste
Übernachtungen
Übernachtungen
Wohnsitz der Gäste
Durchschnittliche  Aufenthaltsdauer
Auslastungsgrad der Betten</t>
  </si>
  <si>
    <t>Einheit</t>
  </si>
  <si>
    <t>Jahr</t>
  </si>
  <si>
    <t>Monate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</si>
  <si>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</si>
  <si>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</si>
  <si>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</si>
  <si>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</si>
  <si>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</si>
  <si>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</si>
  <si>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</si>
  <si>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</si>
  <si>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</si>
  <si>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</si>
  <si>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</si>
  <si>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</si>
  <si>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Insgesamt</t>
  </si>
  <si>
    <t>Betriebe</t>
  </si>
  <si>
    <t>Anzahl</t>
  </si>
  <si>
    <t>Geöffnete Beherbergungsbetriebe</t>
  </si>
  <si>
    <t>Bettenbestand</t>
  </si>
  <si>
    <t>Angebotene Betten</t>
  </si>
  <si>
    <t>Ankünfte</t>
  </si>
  <si>
    <t>Veränderung zum Vorjahr (%)</t>
  </si>
  <si>
    <t>Wohnsitz im Inland</t>
  </si>
  <si>
    <t>Wohnsitz im Ausland</t>
  </si>
  <si>
    <t>Übernachtungen</t>
  </si>
  <si>
    <t>Durchschnittliche  Aufenthaltsdauer</t>
  </si>
  <si>
    <t>Auslastungsgrad der Betten</t>
  </si>
  <si>
    <t>Prozent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</si>
  <si>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</si>
  <si>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</si>
  <si>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</si>
  <si>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</si>
  <si>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</si>
  <si>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</si>
  <si>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</si>
  <si>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</si>
  <si>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</si>
  <si>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</si>
  <si>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Boardinghouses:</t>
  </si>
  <si>
    <t>bis 2003 den Hotels garnis zugeordnet,</t>
  </si>
  <si>
    <t>ab 2004 werden sie mit den Erholungs-, Ferien- und</t>
  </si>
  <si>
    <t>Schulungsheimen dargestellt.</t>
  </si>
  <si>
    <t>zu "Betriebe", "geöffnete Beherbergungsbetriebe",</t>
  </si>
  <si>
    <t>"Bettenbestand" und "angebotene Betten": Stichtag Monatsende</t>
  </si>
  <si>
    <t>© IT.NRW, Düsseldorf, 2020. Dieses Werk ist lizenziert unter der Datenlizenz Deutschland - Namensnennung - Version 2.0. | Stand: 16.11.2020 / 11:43:12</t>
  </si>
  <si>
    <t>Veränderung zu 2019 (%)</t>
  </si>
  <si>
    <t>Jan.-Dez.</t>
  </si>
  <si>
    <t>...</t>
  </si>
  <si>
    <t>Daten Dezember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</si>
</sst>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9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</borders>
  <cellStyleXfs count="13">
    <xf numFmtId="0" fontId="0" fillId="0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</cellStyleXfs>
  <cellXfs count="37">
    <xf numFmtId="0" fontId="0" fillId="0" borderId="0" xfId="0"/>
    <xf numFmtId="0" fontId="3" fillId="0" borderId="0" xfId="0" applyFont="1"/>
    <xf numFmtId="0" fontId="1" fillId="0" borderId="0" xfId="0" applyFont="1" applyAlignment="1">
      <alignment horizontal="right"/>
    </xf>
    <xf numFmtId="49" fontId="2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left" vertical="center" wrapText="1"/>
    </xf>
    <xf numFmtId="3" fontId="1" fillId="2" borderId="3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Alignment="1">
      <alignment horizontal="left"/>
    </xf>
    <xf numFmtId="3" fontId="3" fillId="0" borderId="0" xfId="0" applyNumberFormat="1" applyFont="1"/>
    <xf numFmtId="164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/>
    <xf numFmtId="3" fontId="1" fillId="0" borderId="0" xfId="0" applyNumberFormat="1" applyFont="1"/>
    <xf numFmtId="0" fontId="4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165" fontId="1" fillId="0" borderId="0" xfId="0" applyNumberFormat="1" applyFont="1" applyAlignment="1">
      <alignment horizontal="right"/>
    </xf>
    <xf numFmtId="3" fontId="1" fillId="0" borderId="1" xfId="0" applyNumberFormat="1" applyFont="1" applyBorder="1" applyAlignment="1">
      <alignment horizontal="left"/>
    </xf>
    <xf numFmtId="3" fontId="7" fillId="0" borderId="0" xfId="0" applyNumberFormat="1" applyFont="1" applyAlignment="1">
      <alignment horizontal="right"/>
    </xf>
    <xf numFmtId="3" fontId="8" fillId="2" borderId="0" xfId="4" applyNumberFormat="1" applyFont="1" applyAlignment="1">
      <alignment horizontal="right"/>
    </xf>
    <xf numFmtId="49" fontId="1" fillId="3" borderId="1" xfId="0" applyNumberFormat="1" applyFont="1" applyFill="1" applyBorder="1" applyAlignment="1">
      <alignment horizontal="left"/>
    </xf>
    <xf numFmtId="3" fontId="1" fillId="3" borderId="0" xfId="0" applyNumberFormat="1" applyFont="1" applyFill="1" applyAlignment="1">
      <alignment horizontal="left"/>
    </xf>
    <xf numFmtId="165" fontId="1" fillId="3" borderId="0" xfId="0" applyNumberFormat="1" applyFont="1" applyFill="1" applyAlignment="1">
      <alignment horizontal="right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</cellXfs>
  <cellStyles count="13">
    <cellStyle name="Standard" xfId="0" builtinId="0"/>
    <cellStyle name="Standard 10" xfId="11" xr:uid="{00000000-0005-0000-0000-000001000000}"/>
    <cellStyle name="Standard 11" xfId="6" xr:uid="{00000000-0005-0000-0000-000002000000}"/>
    <cellStyle name="Standard 12" xfId="8" xr:uid="{00000000-0005-0000-0000-000003000000}"/>
    <cellStyle name="Standard 13" xfId="12" xr:uid="{00000000-0005-0000-0000-000004000000}"/>
    <cellStyle name="Standard 2" xfId="1" xr:uid="{00000000-0005-0000-0000-000005000000}"/>
    <cellStyle name="Standard 3" xfId="2" xr:uid="{00000000-0005-0000-0000-000006000000}"/>
    <cellStyle name="Standard 4" xfId="3" xr:uid="{00000000-0005-0000-0000-000007000000}"/>
    <cellStyle name="Standard 5" xfId="7" xr:uid="{00000000-0005-0000-0000-000008000000}"/>
    <cellStyle name="Standard 6" xfId="4" xr:uid="{00000000-0005-0000-0000-000009000000}"/>
    <cellStyle name="Standard 7" xfId="5" xr:uid="{00000000-0005-0000-0000-00000A000000}"/>
    <cellStyle name="Standard 8" xfId="9" xr:uid="{00000000-0005-0000-0000-00000B000000}"/>
    <cellStyle name="Standard 9" xfId="10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Monat.xlsx" TargetMode="External"/><Relationship Id="rId1" Type="http://schemas.openxmlformats.org/officeDocument/2006/relationships/externalLinkPath" Target="/01%20Wissen/02%20Marktforschung/02%20Beherbergungsstatistiken/01%20NRW/Quelldateien/Mona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0_A&#220;%20BB%20nach%20Betriebsart%20NRW%20Jan.-XXX.%20Jah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1%20Wissen/02%20Marktforschung/02%20Beherbergungsstatistiken/01%20NRW/2023/12_Dezember%202023/12_A&#220;%20BB%20nach%20Betriebsart%20NRW%20Jan.-Dez.%202023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tnrw-fs01\Public1\01%20Wissen\02%20Marktforschung\02%20Beherbergungsstatistiken\01%20NRW\2022\12_Dezember%202022\12_A&#220;%20BB%20nach%20Betriebsart%20NRW%20Jan.-Dez.%202022.xlsx" TargetMode="External"/><Relationship Id="rId1" Type="http://schemas.openxmlformats.org/officeDocument/2006/relationships/externalLinkPath" Target="/01%20Wissen/02%20Marktforschung/02%20Beherbergungsstatistiken/01%20NRW/2022/12_Dezember%202022/12_A&#220;%20BB%20nach%20Betriebsart%20NRW%20Jan.-Dez.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1">
          <cell r="A1" t="str">
            <v>Oktober</v>
          </cell>
          <cell r="B1" t="str">
            <v>Jan. -Okt.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 f. Chartbericht"/>
      <sheetName val="2025"/>
      <sheetName val="2024"/>
      <sheetName val="2023"/>
      <sheetName val="2022"/>
      <sheetName val="2021"/>
      <sheetName val="2020"/>
      <sheetName val="2019"/>
    </sheetNames>
    <sheetDataSet>
      <sheetData sheetId="0"/>
      <sheetData sheetId="1">
        <row r="8">
          <cell r="F8">
            <v>4728</v>
          </cell>
          <cell r="G8">
            <v>4706</v>
          </cell>
          <cell r="H8">
            <v>4721</v>
          </cell>
          <cell r="I8">
            <v>4718</v>
          </cell>
          <cell r="J8">
            <v>4707</v>
          </cell>
          <cell r="K8">
            <v>4742</v>
          </cell>
          <cell r="L8">
            <v>4798</v>
          </cell>
          <cell r="M8">
            <v>4830</v>
          </cell>
          <cell r="N8">
            <v>4856</v>
          </cell>
          <cell r="O8">
            <v>4866</v>
          </cell>
          <cell r="P8" t="str">
            <v/>
          </cell>
          <cell r="Q8" t="str">
            <v/>
          </cell>
        </row>
        <row r="9">
          <cell r="F9">
            <v>4441</v>
          </cell>
          <cell r="G9">
            <v>4453</v>
          </cell>
          <cell r="H9">
            <v>4497</v>
          </cell>
          <cell r="I9">
            <v>4581</v>
          </cell>
          <cell r="J9">
            <v>4595</v>
          </cell>
          <cell r="K9">
            <v>4647</v>
          </cell>
          <cell r="L9">
            <v>4698</v>
          </cell>
          <cell r="M9">
            <v>4722</v>
          </cell>
          <cell r="N9">
            <v>4748</v>
          </cell>
          <cell r="O9">
            <v>4748</v>
          </cell>
          <cell r="P9" t="str">
            <v/>
          </cell>
          <cell r="Q9" t="str">
            <v/>
          </cell>
        </row>
        <row r="10">
          <cell r="F10">
            <v>348356</v>
          </cell>
          <cell r="G10">
            <v>347872</v>
          </cell>
          <cell r="H10">
            <v>348827</v>
          </cell>
          <cell r="I10">
            <v>349058</v>
          </cell>
          <cell r="J10">
            <v>349000</v>
          </cell>
          <cell r="K10">
            <v>349507</v>
          </cell>
          <cell r="L10">
            <v>351495</v>
          </cell>
          <cell r="M10">
            <v>352082</v>
          </cell>
          <cell r="N10">
            <v>352278</v>
          </cell>
          <cell r="O10">
            <v>352812</v>
          </cell>
          <cell r="P10" t="str">
            <v/>
          </cell>
          <cell r="Q10" t="str">
            <v/>
          </cell>
        </row>
        <row r="11">
          <cell r="F11">
            <v>331746</v>
          </cell>
          <cell r="G11">
            <v>331612</v>
          </cell>
          <cell r="H11">
            <v>332941</v>
          </cell>
          <cell r="I11">
            <v>335121</v>
          </cell>
          <cell r="J11">
            <v>336022</v>
          </cell>
          <cell r="K11">
            <v>337134</v>
          </cell>
          <cell r="L11">
            <v>338612</v>
          </cell>
          <cell r="M11">
            <v>338522</v>
          </cell>
          <cell r="N11">
            <v>339840</v>
          </cell>
          <cell r="O11">
            <v>340382</v>
          </cell>
          <cell r="P11" t="str">
            <v/>
          </cell>
          <cell r="Q11" t="str">
            <v/>
          </cell>
        </row>
        <row r="12">
          <cell r="F12">
            <v>1517546</v>
          </cell>
          <cell r="G12">
            <v>1624962</v>
          </cell>
          <cell r="H12">
            <v>1921451</v>
          </cell>
          <cell r="I12">
            <v>1980091</v>
          </cell>
          <cell r="J12">
            <v>2357360</v>
          </cell>
          <cell r="K12">
            <v>2261062</v>
          </cell>
          <cell r="L12">
            <v>2165395</v>
          </cell>
          <cell r="M12">
            <v>2295070</v>
          </cell>
          <cell r="N12">
            <v>2431803</v>
          </cell>
          <cell r="O12">
            <v>2303742</v>
          </cell>
          <cell r="P12" t="str">
            <v/>
          </cell>
          <cell r="Q12" t="str">
            <v/>
          </cell>
        </row>
        <row r="13">
          <cell r="F13">
            <v>-1.1000000000000001</v>
          </cell>
          <cell r="G13">
            <v>2.2999999999999998</v>
          </cell>
          <cell r="H13">
            <v>2.2999999999999998</v>
          </cell>
          <cell r="I13">
            <v>-2.7</v>
          </cell>
          <cell r="J13">
            <v>5.0999999999999996</v>
          </cell>
          <cell r="K13">
            <v>-4.5999999999999996</v>
          </cell>
          <cell r="L13">
            <v>1.4</v>
          </cell>
          <cell r="M13">
            <v>2.4</v>
          </cell>
          <cell r="N13">
            <v>6.3</v>
          </cell>
          <cell r="O13">
            <v>6.5</v>
          </cell>
          <cell r="P13" t="str">
            <v/>
          </cell>
          <cell r="Q13" t="str">
            <v/>
          </cell>
        </row>
        <row r="14">
          <cell r="F14">
            <v>1181641</v>
          </cell>
          <cell r="G14">
            <v>1266848</v>
          </cell>
          <cell r="H14">
            <v>1526293</v>
          </cell>
          <cell r="I14">
            <v>1547029</v>
          </cell>
          <cell r="J14">
            <v>1856054</v>
          </cell>
          <cell r="K14">
            <v>1788511</v>
          </cell>
          <cell r="L14">
            <v>1636479</v>
          </cell>
          <cell r="M14">
            <v>1716409</v>
          </cell>
          <cell r="N14">
            <v>1920637</v>
          </cell>
          <cell r="O14">
            <v>1755226</v>
          </cell>
          <cell r="P14" t="str">
            <v/>
          </cell>
          <cell r="Q14" t="str">
            <v/>
          </cell>
        </row>
        <row r="15">
          <cell r="F15">
            <v>335905</v>
          </cell>
          <cell r="G15">
            <v>358114</v>
          </cell>
          <cell r="H15">
            <v>395158</v>
          </cell>
          <cell r="I15">
            <v>433062</v>
          </cell>
          <cell r="J15">
            <v>501306</v>
          </cell>
          <cell r="K15">
            <v>472551</v>
          </cell>
          <cell r="L15">
            <v>528916</v>
          </cell>
          <cell r="M15">
            <v>578661</v>
          </cell>
          <cell r="N15">
            <v>511166</v>
          </cell>
          <cell r="O15">
            <v>548516</v>
          </cell>
          <cell r="P15" t="str">
            <v/>
          </cell>
          <cell r="Q15" t="str">
            <v/>
          </cell>
        </row>
        <row r="16">
          <cell r="F16">
            <v>-1</v>
          </cell>
          <cell r="G16">
            <v>0.4</v>
          </cell>
          <cell r="H16">
            <v>1.8</v>
          </cell>
          <cell r="I16">
            <v>-3.9</v>
          </cell>
          <cell r="J16">
            <v>4.4000000000000004</v>
          </cell>
          <cell r="K16">
            <v>3.7</v>
          </cell>
          <cell r="L16">
            <v>3.1</v>
          </cell>
          <cell r="M16">
            <v>-0.6</v>
          </cell>
          <cell r="N16">
            <v>4.9000000000000004</v>
          </cell>
          <cell r="O16">
            <v>2.2999999999999998</v>
          </cell>
          <cell r="P16" t="str">
            <v/>
          </cell>
          <cell r="Q16" t="str">
            <v/>
          </cell>
        </row>
        <row r="17">
          <cell r="F17">
            <v>-1.2</v>
          </cell>
          <cell r="G17">
            <v>9.8000000000000007</v>
          </cell>
          <cell r="H17">
            <v>4.4000000000000004</v>
          </cell>
          <cell r="I17">
            <v>1.5</v>
          </cell>
          <cell r="J17">
            <v>7.9</v>
          </cell>
          <cell r="K17">
            <v>-26.7</v>
          </cell>
          <cell r="L17">
            <v>-3.7</v>
          </cell>
          <cell r="M17">
            <v>12.1</v>
          </cell>
          <cell r="N17">
            <v>12</v>
          </cell>
          <cell r="O17">
            <v>22.9</v>
          </cell>
          <cell r="P17" t="str">
            <v/>
          </cell>
          <cell r="Q17" t="str">
            <v/>
          </cell>
        </row>
        <row r="18">
          <cell r="F18">
            <v>3413398</v>
          </cell>
          <cell r="G18">
            <v>3550974</v>
          </cell>
          <cell r="H18">
            <v>4276370</v>
          </cell>
          <cell r="I18">
            <v>4495848</v>
          </cell>
          <cell r="J18">
            <v>5192281</v>
          </cell>
          <cell r="K18">
            <v>4993153</v>
          </cell>
          <cell r="L18">
            <v>5077822</v>
          </cell>
          <cell r="M18">
            <v>5315469</v>
          </cell>
          <cell r="N18">
            <v>5179441</v>
          </cell>
          <cell r="O18">
            <v>5222201</v>
          </cell>
          <cell r="P18" t="str">
            <v/>
          </cell>
          <cell r="Q18" t="str">
            <v/>
          </cell>
        </row>
        <row r="19">
          <cell r="F19">
            <v>-2.4</v>
          </cell>
          <cell r="G19">
            <v>-0.9</v>
          </cell>
          <cell r="H19">
            <v>1.1000000000000001</v>
          </cell>
          <cell r="I19">
            <v>1.6</v>
          </cell>
          <cell r="J19">
            <v>3.8</v>
          </cell>
          <cell r="K19">
            <v>-5.2</v>
          </cell>
          <cell r="L19">
            <v>2.2999999999999998</v>
          </cell>
          <cell r="M19">
            <v>2.4</v>
          </cell>
          <cell r="N19">
            <v>5.2</v>
          </cell>
          <cell r="O19">
            <v>6.2</v>
          </cell>
          <cell r="P19" t="str">
            <v/>
          </cell>
          <cell r="Q19" t="str">
            <v/>
          </cell>
        </row>
        <row r="20">
          <cell r="F20">
            <v>2743033</v>
          </cell>
          <cell r="G20">
            <v>2829350</v>
          </cell>
          <cell r="H20">
            <v>3469612</v>
          </cell>
          <cell r="I20">
            <v>3640476</v>
          </cell>
          <cell r="J20">
            <v>4203726</v>
          </cell>
          <cell r="K20">
            <v>4047817</v>
          </cell>
          <cell r="L20">
            <v>3962397</v>
          </cell>
          <cell r="M20">
            <v>4089116</v>
          </cell>
          <cell r="N20">
            <v>4171411</v>
          </cell>
          <cell r="O20">
            <v>4085997</v>
          </cell>
          <cell r="P20" t="str">
            <v/>
          </cell>
          <cell r="Q20" t="str">
            <v/>
          </cell>
        </row>
        <row r="21">
          <cell r="F21">
            <v>670365</v>
          </cell>
          <cell r="G21">
            <v>721624</v>
          </cell>
          <cell r="H21">
            <v>806758</v>
          </cell>
          <cell r="I21">
            <v>855372</v>
          </cell>
          <cell r="J21">
            <v>988555</v>
          </cell>
          <cell r="K21">
            <v>945336</v>
          </cell>
          <cell r="L21">
            <v>1115425</v>
          </cell>
          <cell r="M21">
            <v>1226353</v>
          </cell>
          <cell r="N21">
            <v>1008030</v>
          </cell>
          <cell r="O21">
            <v>1136204</v>
          </cell>
          <cell r="P21" t="str">
            <v/>
          </cell>
          <cell r="Q21" t="str">
            <v/>
          </cell>
        </row>
        <row r="22">
          <cell r="F22">
            <v>-1.7</v>
          </cell>
          <cell r="G22">
            <v>-2</v>
          </cell>
          <cell r="H22">
            <v>0.2</v>
          </cell>
          <cell r="I22">
            <v>1.5</v>
          </cell>
          <cell r="J22">
            <v>3.7</v>
          </cell>
          <cell r="K22">
            <v>3.1</v>
          </cell>
          <cell r="L22">
            <v>3.2</v>
          </cell>
          <cell r="M22">
            <v>0.5</v>
          </cell>
          <cell r="N22">
            <v>3.8</v>
          </cell>
          <cell r="O22">
            <v>1.5</v>
          </cell>
          <cell r="P22" t="str">
            <v/>
          </cell>
          <cell r="Q22" t="str">
            <v/>
          </cell>
        </row>
        <row r="23">
          <cell r="F23">
            <v>-4.9000000000000004</v>
          </cell>
          <cell r="G23">
            <v>3.5</v>
          </cell>
          <cell r="H23">
            <v>5.5</v>
          </cell>
          <cell r="I23">
            <v>1.9</v>
          </cell>
          <cell r="J23">
            <v>4.9000000000000004</v>
          </cell>
          <cell r="K23">
            <v>-29.6</v>
          </cell>
          <cell r="L23">
            <v>-0.5</v>
          </cell>
          <cell r="M23">
            <v>9.3000000000000007</v>
          </cell>
          <cell r="N23">
            <v>11.1</v>
          </cell>
          <cell r="O23">
            <v>27.4</v>
          </cell>
          <cell r="P23" t="str">
            <v/>
          </cell>
          <cell r="Q23" t="str">
            <v/>
          </cell>
        </row>
        <row r="24">
          <cell r="F24">
            <v>2.2000000000000002</v>
          </cell>
          <cell r="G24">
            <v>2.2000000000000002</v>
          </cell>
          <cell r="H24">
            <v>2.2000000000000002</v>
          </cell>
          <cell r="I24">
            <v>2.2999999999999998</v>
          </cell>
          <cell r="J24">
            <v>2.2000000000000002</v>
          </cell>
          <cell r="K24">
            <v>2.2000000000000002</v>
          </cell>
          <cell r="L24">
            <v>2.2999999999999998</v>
          </cell>
          <cell r="M24">
            <v>2.2999999999999998</v>
          </cell>
          <cell r="N24">
            <v>2.1</v>
          </cell>
          <cell r="O24">
            <v>2.2999999999999998</v>
          </cell>
          <cell r="P24" t="str">
            <v/>
          </cell>
          <cell r="Q24" t="str">
            <v/>
          </cell>
        </row>
        <row r="25">
          <cell r="F25">
            <v>33.4</v>
          </cell>
          <cell r="G25">
            <v>37.9</v>
          </cell>
          <cell r="H25">
            <v>40.5</v>
          </cell>
          <cell r="I25">
            <v>42.3</v>
          </cell>
          <cell r="J25">
            <v>46.4</v>
          </cell>
          <cell r="K25">
            <v>44.9</v>
          </cell>
          <cell r="L25">
            <v>44.2</v>
          </cell>
          <cell r="M25">
            <v>45.1</v>
          </cell>
          <cell r="N25">
            <v>48.2</v>
          </cell>
          <cell r="O25">
            <v>47.7</v>
          </cell>
          <cell r="P25" t="str">
            <v/>
          </cell>
          <cell r="Q25" t="str">
            <v/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 f. Chartbericht"/>
      <sheetName val="2023"/>
      <sheetName val="VÄR zu 2019"/>
      <sheetName val="2022"/>
      <sheetName val="2021"/>
      <sheetName val="2020"/>
      <sheetName val="2019"/>
    </sheetNames>
    <sheetDataSet>
      <sheetData sheetId="0"/>
      <sheetData sheetId="1">
        <row r="8">
          <cell r="F8">
            <v>4806</v>
          </cell>
          <cell r="G8">
            <v>4802</v>
          </cell>
          <cell r="H8">
            <v>4796</v>
          </cell>
          <cell r="I8">
            <v>4788</v>
          </cell>
          <cell r="J8">
            <v>4791</v>
          </cell>
          <cell r="K8">
            <v>4797</v>
          </cell>
          <cell r="L8">
            <v>4790</v>
          </cell>
          <cell r="M8">
            <v>4784</v>
          </cell>
          <cell r="N8">
            <v>4794</v>
          </cell>
          <cell r="O8">
            <v>4788</v>
          </cell>
          <cell r="P8">
            <v>4790</v>
          </cell>
          <cell r="Q8">
            <v>4775</v>
          </cell>
        </row>
        <row r="9">
          <cell r="F9">
            <v>4473</v>
          </cell>
          <cell r="G9">
            <v>4497</v>
          </cell>
          <cell r="H9">
            <v>4553</v>
          </cell>
          <cell r="I9">
            <v>4635</v>
          </cell>
          <cell r="J9">
            <v>4659</v>
          </cell>
          <cell r="K9">
            <v>4671</v>
          </cell>
          <cell r="L9">
            <v>4648</v>
          </cell>
          <cell r="M9">
            <v>4648</v>
          </cell>
          <cell r="N9">
            <v>4654</v>
          </cell>
          <cell r="O9">
            <v>4630</v>
          </cell>
          <cell r="P9">
            <v>4528</v>
          </cell>
          <cell r="Q9">
            <v>4504</v>
          </cell>
        </row>
        <row r="10">
          <cell r="F10">
            <v>339657</v>
          </cell>
          <cell r="G10">
            <v>341889</v>
          </cell>
          <cell r="H10">
            <v>341835</v>
          </cell>
          <cell r="I10">
            <v>342037</v>
          </cell>
          <cell r="J10">
            <v>342878</v>
          </cell>
          <cell r="K10">
            <v>343598</v>
          </cell>
          <cell r="L10">
            <v>345473</v>
          </cell>
          <cell r="M10">
            <v>344997</v>
          </cell>
          <cell r="N10">
            <v>345899</v>
          </cell>
          <cell r="O10">
            <v>346178</v>
          </cell>
          <cell r="P10">
            <v>346388</v>
          </cell>
          <cell r="Q10">
            <v>346306</v>
          </cell>
        </row>
        <row r="11">
          <cell r="F11">
            <v>320018</v>
          </cell>
          <cell r="G11">
            <v>323689</v>
          </cell>
          <cell r="H11">
            <v>326102</v>
          </cell>
          <cell r="I11">
            <v>327959</v>
          </cell>
          <cell r="J11">
            <v>330340</v>
          </cell>
          <cell r="K11">
            <v>331464</v>
          </cell>
          <cell r="L11">
            <v>331428</v>
          </cell>
          <cell r="M11">
            <v>331099</v>
          </cell>
          <cell r="N11">
            <v>332565</v>
          </cell>
          <cell r="O11">
            <v>332502</v>
          </cell>
          <cell r="P11">
            <v>330645</v>
          </cell>
          <cell r="Q11">
            <v>329709</v>
          </cell>
        </row>
        <row r="12">
          <cell r="F12">
            <v>1393547</v>
          </cell>
          <cell r="G12">
            <v>1488099</v>
          </cell>
          <cell r="H12">
            <v>1861851</v>
          </cell>
          <cell r="I12">
            <v>1930195</v>
          </cell>
          <cell r="J12">
            <v>2311998</v>
          </cell>
          <cell r="K12">
            <v>2205040</v>
          </cell>
          <cell r="L12">
            <v>1923564</v>
          </cell>
          <cell r="M12">
            <v>2235747</v>
          </cell>
          <cell r="N12">
            <v>2330714</v>
          </cell>
          <cell r="O12">
            <v>2096875</v>
          </cell>
          <cell r="P12">
            <v>1964385</v>
          </cell>
          <cell r="Q12">
            <v>1833227</v>
          </cell>
        </row>
        <row r="13">
          <cell r="F13">
            <v>77.5</v>
          </cell>
          <cell r="G13">
            <v>74.3</v>
          </cell>
          <cell r="H13">
            <v>49.5</v>
          </cell>
          <cell r="I13">
            <v>22.1</v>
          </cell>
          <cell r="J13">
            <v>12.5</v>
          </cell>
          <cell r="K13">
            <v>6</v>
          </cell>
          <cell r="L13">
            <v>0</v>
          </cell>
          <cell r="M13">
            <v>3.5</v>
          </cell>
          <cell r="N13">
            <v>7.7</v>
          </cell>
          <cell r="O13">
            <v>5.9</v>
          </cell>
          <cell r="P13">
            <v>7.5</v>
          </cell>
          <cell r="Q13">
            <v>9.9</v>
          </cell>
        </row>
        <row r="14">
          <cell r="F14">
            <v>1107797</v>
          </cell>
          <cell r="G14">
            <v>1174884</v>
          </cell>
          <cell r="H14">
            <v>1511846</v>
          </cell>
          <cell r="I14">
            <v>1542610</v>
          </cell>
          <cell r="J14">
            <v>1835767</v>
          </cell>
          <cell r="K14">
            <v>1765031</v>
          </cell>
          <cell r="L14">
            <v>1479009</v>
          </cell>
          <cell r="M14">
            <v>1751421</v>
          </cell>
          <cell r="N14">
            <v>1890722</v>
          </cell>
          <cell r="O14">
            <v>1635065</v>
          </cell>
          <cell r="P14">
            <v>1542094</v>
          </cell>
          <cell r="Q14">
            <v>1293691</v>
          </cell>
        </row>
        <row r="15">
          <cell r="F15">
            <v>285750</v>
          </cell>
          <cell r="G15">
            <v>313215</v>
          </cell>
          <cell r="H15">
            <v>350005</v>
          </cell>
          <cell r="I15">
            <v>387585</v>
          </cell>
          <cell r="J15">
            <v>476231</v>
          </cell>
          <cell r="K15">
            <v>440009</v>
          </cell>
          <cell r="L15">
            <v>444555</v>
          </cell>
          <cell r="M15">
            <v>484326</v>
          </cell>
          <cell r="N15">
            <v>439992</v>
          </cell>
          <cell r="O15">
            <v>461810</v>
          </cell>
          <cell r="P15">
            <v>422291</v>
          </cell>
          <cell r="Q15">
            <v>539536</v>
          </cell>
        </row>
        <row r="16">
          <cell r="F16">
            <v>72.2</v>
          </cell>
          <cell r="G16">
            <v>66.900000000000006</v>
          </cell>
          <cell r="H16">
            <v>43.9</v>
          </cell>
          <cell r="I16">
            <v>18.5</v>
          </cell>
          <cell r="J16">
            <v>8.4</v>
          </cell>
          <cell r="K16">
            <v>2.7</v>
          </cell>
          <cell r="L16">
            <v>-2.8</v>
          </cell>
          <cell r="M16">
            <v>1.7</v>
          </cell>
          <cell r="N16">
            <v>6.8</v>
          </cell>
          <cell r="O16">
            <v>3.6</v>
          </cell>
          <cell r="P16">
            <v>6.8</v>
          </cell>
          <cell r="Q16">
            <v>7.6</v>
          </cell>
        </row>
        <row r="17">
          <cell r="F17">
            <v>101.6</v>
          </cell>
          <cell r="G17">
            <v>108.7</v>
          </cell>
          <cell r="H17">
            <v>79.7</v>
          </cell>
          <cell r="I17">
            <v>39.1</v>
          </cell>
          <cell r="J17">
            <v>31.4</v>
          </cell>
          <cell r="K17">
            <v>21.8</v>
          </cell>
          <cell r="L17">
            <v>10.7</v>
          </cell>
          <cell r="M17">
            <v>10.4</v>
          </cell>
          <cell r="N17">
            <v>12</v>
          </cell>
          <cell r="O17">
            <v>15</v>
          </cell>
          <cell r="P17">
            <v>10.5</v>
          </cell>
          <cell r="Q17">
            <v>15.7</v>
          </cell>
        </row>
        <row r="18">
          <cell r="F18">
            <v>3292298</v>
          </cell>
          <cell r="G18">
            <v>3447002</v>
          </cell>
          <cell r="H18">
            <v>4233560</v>
          </cell>
          <cell r="I18">
            <v>4466714</v>
          </cell>
          <cell r="J18">
            <v>5183027</v>
          </cell>
          <cell r="K18">
            <v>4946921</v>
          </cell>
          <cell r="L18">
            <v>4675531</v>
          </cell>
          <cell r="M18">
            <v>5195621</v>
          </cell>
          <cell r="N18">
            <v>5080789</v>
          </cell>
          <cell r="O18">
            <v>4904256</v>
          </cell>
          <cell r="P18">
            <v>4254751</v>
          </cell>
          <cell r="Q18">
            <v>3918745</v>
          </cell>
        </row>
        <row r="19">
          <cell r="F19">
            <v>54.3</v>
          </cell>
          <cell r="G19">
            <v>54.6</v>
          </cell>
          <cell r="H19">
            <v>38.200000000000003</v>
          </cell>
          <cell r="I19">
            <v>17.8</v>
          </cell>
          <cell r="J19">
            <v>12.4</v>
          </cell>
          <cell r="K19">
            <v>5</v>
          </cell>
          <cell r="L19">
            <v>0.9</v>
          </cell>
          <cell r="M19">
            <v>3</v>
          </cell>
          <cell r="N19">
            <v>4.5999999999999996</v>
          </cell>
          <cell r="O19">
            <v>2.9</v>
          </cell>
          <cell r="P19">
            <v>5</v>
          </cell>
          <cell r="Q19">
            <v>7.7</v>
          </cell>
        </row>
        <row r="20">
          <cell r="F20">
            <v>2678117</v>
          </cell>
          <cell r="G20">
            <v>2751902</v>
          </cell>
          <cell r="H20">
            <v>3469238</v>
          </cell>
          <cell r="I20">
            <v>3661668</v>
          </cell>
          <cell r="J20">
            <v>4181287</v>
          </cell>
          <cell r="K20">
            <v>4020821</v>
          </cell>
          <cell r="L20">
            <v>3715596</v>
          </cell>
          <cell r="M20">
            <v>4106472</v>
          </cell>
          <cell r="N20">
            <v>4175253</v>
          </cell>
          <cell r="O20">
            <v>3921912</v>
          </cell>
          <cell r="P20">
            <v>3424403</v>
          </cell>
          <cell r="Q20">
            <v>2915811</v>
          </cell>
        </row>
        <row r="21">
          <cell r="F21">
            <v>614181</v>
          </cell>
          <cell r="G21">
            <v>695100</v>
          </cell>
          <cell r="H21">
            <v>764322</v>
          </cell>
          <cell r="I21">
            <v>805046</v>
          </cell>
          <cell r="J21">
            <v>1001740</v>
          </cell>
          <cell r="K21">
            <v>926100</v>
          </cell>
          <cell r="L21">
            <v>959935</v>
          </cell>
          <cell r="M21">
            <v>1089149</v>
          </cell>
          <cell r="N21">
            <v>905536</v>
          </cell>
          <cell r="O21">
            <v>982344</v>
          </cell>
          <cell r="P21">
            <v>830348</v>
          </cell>
          <cell r="Q21">
            <v>1002934</v>
          </cell>
        </row>
        <row r="22">
          <cell r="F22">
            <v>47.9</v>
          </cell>
          <cell r="G22">
            <v>46.8</v>
          </cell>
          <cell r="H22">
            <v>32.1</v>
          </cell>
          <cell r="I22">
            <v>14.4</v>
          </cell>
          <cell r="J22">
            <v>8.6</v>
          </cell>
          <cell r="K22">
            <v>1.8</v>
          </cell>
          <cell r="L22">
            <v>-1.2</v>
          </cell>
          <cell r="M22">
            <v>1.1000000000000001</v>
          </cell>
          <cell r="N22">
            <v>4</v>
          </cell>
          <cell r="O22">
            <v>1.2</v>
          </cell>
          <cell r="P22">
            <v>4.7</v>
          </cell>
          <cell r="Q22">
            <v>5.9</v>
          </cell>
        </row>
        <row r="23">
          <cell r="F23">
            <v>89.9</v>
          </cell>
          <cell r="G23">
            <v>96.3</v>
          </cell>
          <cell r="H23">
            <v>75</v>
          </cell>
          <cell r="I23">
            <v>36.1</v>
          </cell>
          <cell r="J23">
            <v>31.6</v>
          </cell>
          <cell r="K23">
            <v>22.1</v>
          </cell>
          <cell r="L23">
            <v>9.6</v>
          </cell>
          <cell r="M23">
            <v>10.6</v>
          </cell>
          <cell r="N23">
            <v>7.5</v>
          </cell>
          <cell r="O23">
            <v>10.3</v>
          </cell>
          <cell r="P23">
            <v>6.5</v>
          </cell>
          <cell r="Q23">
            <v>13</v>
          </cell>
        </row>
        <row r="24">
          <cell r="F24">
            <v>2.4</v>
          </cell>
          <cell r="G24">
            <v>2.2999999999999998</v>
          </cell>
          <cell r="H24">
            <v>2.2999999999999998</v>
          </cell>
          <cell r="I24">
            <v>2.2999999999999998</v>
          </cell>
          <cell r="J24">
            <v>2.2000000000000002</v>
          </cell>
          <cell r="K24">
            <v>2.2000000000000002</v>
          </cell>
          <cell r="L24">
            <v>2.4</v>
          </cell>
          <cell r="M24">
            <v>2.2999999999999998</v>
          </cell>
          <cell r="N24">
            <v>2.2000000000000002</v>
          </cell>
          <cell r="O24">
            <v>2.2999999999999998</v>
          </cell>
          <cell r="P24">
            <v>2.2000000000000002</v>
          </cell>
          <cell r="Q24">
            <v>2.1</v>
          </cell>
        </row>
        <row r="25">
          <cell r="F25">
            <v>33.6</v>
          </cell>
          <cell r="G25">
            <v>37.799999999999997</v>
          </cell>
          <cell r="H25">
            <v>41.5</v>
          </cell>
          <cell r="I25">
            <v>43.1</v>
          </cell>
          <cell r="J25">
            <v>47.1</v>
          </cell>
          <cell r="K25">
            <v>46.1</v>
          </cell>
          <cell r="L25">
            <v>41.5</v>
          </cell>
          <cell r="M25">
            <v>46.8</v>
          </cell>
          <cell r="N25">
            <v>48.3</v>
          </cell>
          <cell r="O25">
            <v>45.9</v>
          </cell>
          <cell r="P25">
            <v>42.6</v>
          </cell>
          <cell r="Q25">
            <v>39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 f. Chartbericht"/>
      <sheetName val="Jan.-Dez. 2022"/>
      <sheetName val="VÄR zu 2019"/>
      <sheetName val="2021"/>
      <sheetName val="2020"/>
      <sheetName val="2019"/>
    </sheetNames>
    <sheetDataSet>
      <sheetData sheetId="0"/>
      <sheetData sheetId="1">
        <row r="8">
          <cell r="F8">
            <v>4906</v>
          </cell>
          <cell r="G8">
            <v>4904</v>
          </cell>
          <cell r="H8">
            <v>4899</v>
          </cell>
          <cell r="I8">
            <v>4897</v>
          </cell>
          <cell r="J8">
            <v>4910</v>
          </cell>
          <cell r="K8">
            <v>4900</v>
          </cell>
          <cell r="L8">
            <v>4892</v>
          </cell>
          <cell r="M8">
            <v>4878</v>
          </cell>
          <cell r="N8">
            <v>4866</v>
          </cell>
          <cell r="O8">
            <v>4859</v>
          </cell>
          <cell r="P8">
            <v>4862</v>
          </cell>
          <cell r="Q8">
            <v>4843</v>
          </cell>
        </row>
        <row r="9">
          <cell r="F9">
            <v>4532</v>
          </cell>
          <cell r="G9">
            <v>4526</v>
          </cell>
          <cell r="H9">
            <v>4596</v>
          </cell>
          <cell r="I9">
            <v>4673</v>
          </cell>
          <cell r="J9">
            <v>4719</v>
          </cell>
          <cell r="K9">
            <v>4731</v>
          </cell>
          <cell r="L9">
            <v>4735</v>
          </cell>
          <cell r="M9">
            <v>4721</v>
          </cell>
          <cell r="N9">
            <v>4721</v>
          </cell>
          <cell r="O9">
            <v>4691</v>
          </cell>
          <cell r="P9">
            <v>4594</v>
          </cell>
          <cell r="Q9">
            <v>4554</v>
          </cell>
        </row>
        <row r="10">
          <cell r="F10">
            <v>330150</v>
          </cell>
          <cell r="G10">
            <v>330508</v>
          </cell>
          <cell r="H10">
            <v>332965</v>
          </cell>
          <cell r="I10">
            <v>333799</v>
          </cell>
          <cell r="J10">
            <v>334932</v>
          </cell>
          <cell r="K10">
            <v>335964</v>
          </cell>
          <cell r="L10">
            <v>336679</v>
          </cell>
          <cell r="M10">
            <v>336571</v>
          </cell>
          <cell r="N10">
            <v>336714</v>
          </cell>
          <cell r="O10">
            <v>336351</v>
          </cell>
          <cell r="P10">
            <v>337644</v>
          </cell>
          <cell r="Q10">
            <v>337395</v>
          </cell>
        </row>
        <row r="11">
          <cell r="F11">
            <v>307474</v>
          </cell>
          <cell r="G11">
            <v>308344</v>
          </cell>
          <cell r="H11">
            <v>314376</v>
          </cell>
          <cell r="I11">
            <v>316259</v>
          </cell>
          <cell r="J11">
            <v>319578</v>
          </cell>
          <cell r="K11">
            <v>322121</v>
          </cell>
          <cell r="L11">
            <v>322530</v>
          </cell>
          <cell r="M11">
            <v>322531</v>
          </cell>
          <cell r="N11">
            <v>323502</v>
          </cell>
          <cell r="O11">
            <v>322709</v>
          </cell>
          <cell r="P11">
            <v>321628</v>
          </cell>
          <cell r="Q11">
            <v>319291</v>
          </cell>
        </row>
        <row r="12">
          <cell r="F12">
            <v>784878</v>
          </cell>
          <cell r="G12">
            <v>853994</v>
          </cell>
          <cell r="H12">
            <v>1245132</v>
          </cell>
          <cell r="I12">
            <v>1580820</v>
          </cell>
          <cell r="J12">
            <v>2056002</v>
          </cell>
          <cell r="K12">
            <v>2079702</v>
          </cell>
          <cell r="L12">
            <v>1922751</v>
          </cell>
          <cell r="M12">
            <v>2160887</v>
          </cell>
          <cell r="N12">
            <v>2163276</v>
          </cell>
          <cell r="O12">
            <v>1980522</v>
          </cell>
          <cell r="P12">
            <v>1826516</v>
          </cell>
          <cell r="Q12">
            <v>1668724</v>
          </cell>
        </row>
        <row r="13">
          <cell r="F13">
            <v>253.8</v>
          </cell>
          <cell r="G13">
            <v>251.7</v>
          </cell>
          <cell r="H13">
            <v>270.89999999999998</v>
          </cell>
          <cell r="I13">
            <v>429.6</v>
          </cell>
          <cell r="J13">
            <v>404.9</v>
          </cell>
          <cell r="K13">
            <v>141.69999999999999</v>
          </cell>
          <cell r="L13">
            <v>50.4</v>
          </cell>
          <cell r="M13">
            <v>30.7</v>
          </cell>
          <cell r="N13">
            <v>28.2</v>
          </cell>
          <cell r="O13">
            <v>13.4</v>
          </cell>
          <cell r="P13">
            <v>30.6</v>
          </cell>
          <cell r="Q13">
            <v>75.5</v>
          </cell>
        </row>
        <row r="14">
          <cell r="F14">
            <v>643153</v>
          </cell>
          <cell r="G14">
            <v>703889</v>
          </cell>
          <cell r="H14">
            <v>1050336</v>
          </cell>
          <cell r="I14">
            <v>1302115</v>
          </cell>
          <cell r="J14">
            <v>1693460</v>
          </cell>
          <cell r="K14">
            <v>1718354</v>
          </cell>
          <cell r="L14">
            <v>1521171</v>
          </cell>
          <cell r="M14">
            <v>1722215</v>
          </cell>
          <cell r="N14">
            <v>1770276</v>
          </cell>
          <cell r="O14">
            <v>1578790</v>
          </cell>
          <cell r="P14">
            <v>1444254</v>
          </cell>
          <cell r="Q14">
            <v>1202534</v>
          </cell>
        </row>
        <row r="15">
          <cell r="F15">
            <v>141725</v>
          </cell>
          <cell r="G15">
            <v>150105</v>
          </cell>
          <cell r="H15">
            <v>194796</v>
          </cell>
          <cell r="I15">
            <v>278705</v>
          </cell>
          <cell r="J15">
            <v>362542</v>
          </cell>
          <cell r="K15">
            <v>361348</v>
          </cell>
          <cell r="L15">
            <v>401580</v>
          </cell>
          <cell r="M15">
            <v>438672</v>
          </cell>
          <cell r="N15">
            <v>393000</v>
          </cell>
          <cell r="O15">
            <v>401732</v>
          </cell>
          <cell r="P15">
            <v>382262</v>
          </cell>
          <cell r="Q15">
            <v>466190</v>
          </cell>
        </row>
        <row r="16">
          <cell r="F16">
            <v>227.3</v>
          </cell>
          <cell r="G16">
            <v>225.7</v>
          </cell>
          <cell r="H16">
            <v>252.3</v>
          </cell>
          <cell r="I16">
            <v>393.6</v>
          </cell>
          <cell r="J16">
            <v>363.7</v>
          </cell>
          <cell r="K16">
            <v>121.2</v>
          </cell>
          <cell r="L16">
            <v>37.700000000000003</v>
          </cell>
          <cell r="M16">
            <v>21.3</v>
          </cell>
          <cell r="N16">
            <v>22.5</v>
          </cell>
          <cell r="O16">
            <v>7.9</v>
          </cell>
          <cell r="P16">
            <v>24.8</v>
          </cell>
          <cell r="Q16">
            <v>62.8</v>
          </cell>
        </row>
        <row r="17">
          <cell r="F17">
            <v>460.1</v>
          </cell>
          <cell r="G17">
            <v>462.4</v>
          </cell>
          <cell r="H17">
            <v>419</v>
          </cell>
          <cell r="I17">
            <v>703.9</v>
          </cell>
          <cell r="J17">
            <v>763.1</v>
          </cell>
          <cell r="K17">
            <v>332</v>
          </cell>
          <cell r="L17">
            <v>130.6</v>
          </cell>
          <cell r="M17">
            <v>87.6</v>
          </cell>
          <cell r="N17">
            <v>62.5</v>
          </cell>
          <cell r="O17">
            <v>41.9</v>
          </cell>
          <cell r="P17">
            <v>57.8</v>
          </cell>
          <cell r="Q17">
            <v>120</v>
          </cell>
        </row>
        <row r="18">
          <cell r="F18">
            <v>2134306</v>
          </cell>
          <cell r="G18">
            <v>2228972</v>
          </cell>
          <cell r="H18">
            <v>3063102</v>
          </cell>
          <cell r="I18">
            <v>3792493</v>
          </cell>
          <cell r="J18">
            <v>4612893</v>
          </cell>
          <cell r="K18">
            <v>4709939</v>
          </cell>
          <cell r="L18">
            <v>4635846</v>
          </cell>
          <cell r="M18">
            <v>5045103</v>
          </cell>
          <cell r="N18">
            <v>4856774</v>
          </cell>
          <cell r="O18">
            <v>4764600</v>
          </cell>
          <cell r="P18">
            <v>4051116</v>
          </cell>
          <cell r="Q18">
            <v>3639477</v>
          </cell>
        </row>
        <row r="19">
          <cell r="F19">
            <v>137.5</v>
          </cell>
          <cell r="G19">
            <v>126.6</v>
          </cell>
          <cell r="H19">
            <v>148</v>
          </cell>
          <cell r="I19">
            <v>239.3</v>
          </cell>
          <cell r="J19">
            <v>235.2</v>
          </cell>
          <cell r="K19">
            <v>97.8</v>
          </cell>
          <cell r="L19">
            <v>34.5</v>
          </cell>
          <cell r="M19">
            <v>20.9</v>
          </cell>
          <cell r="N19">
            <v>22.4</v>
          </cell>
          <cell r="O19">
            <v>12</v>
          </cell>
          <cell r="P19">
            <v>22.8</v>
          </cell>
          <cell r="Q19">
            <v>49.5</v>
          </cell>
        </row>
        <row r="20">
          <cell r="F20">
            <v>1810867</v>
          </cell>
          <cell r="G20">
            <v>1874823</v>
          </cell>
          <cell r="H20">
            <v>2626444</v>
          </cell>
          <cell r="I20">
            <v>3201153</v>
          </cell>
          <cell r="J20">
            <v>3851682</v>
          </cell>
          <cell r="K20">
            <v>3951172</v>
          </cell>
          <cell r="L20">
            <v>3760344</v>
          </cell>
          <cell r="M20">
            <v>4060245</v>
          </cell>
          <cell r="N20">
            <v>4014459</v>
          </cell>
          <cell r="O20">
            <v>3873769</v>
          </cell>
          <cell r="P20">
            <v>3271209</v>
          </cell>
          <cell r="Q20">
            <v>2752160</v>
          </cell>
        </row>
        <row r="21">
          <cell r="F21">
            <v>323439</v>
          </cell>
          <cell r="G21">
            <v>354149</v>
          </cell>
          <cell r="H21">
            <v>436658</v>
          </cell>
          <cell r="I21">
            <v>591340</v>
          </cell>
          <cell r="J21">
            <v>761211</v>
          </cell>
          <cell r="K21">
            <v>758767</v>
          </cell>
          <cell r="L21">
            <v>875502</v>
          </cell>
          <cell r="M21">
            <v>984858</v>
          </cell>
          <cell r="N21">
            <v>842315</v>
          </cell>
          <cell r="O21">
            <v>890831</v>
          </cell>
          <cell r="P21">
            <v>779907</v>
          </cell>
          <cell r="Q21">
            <v>887317</v>
          </cell>
        </row>
        <row r="22">
          <cell r="F22">
            <v>122.3</v>
          </cell>
          <cell r="G22">
            <v>109.4</v>
          </cell>
          <cell r="H22">
            <v>134.5</v>
          </cell>
          <cell r="I22">
            <v>217.7</v>
          </cell>
          <cell r="J22">
            <v>207.3</v>
          </cell>
          <cell r="K22">
            <v>81.400000000000006</v>
          </cell>
          <cell r="L22">
            <v>24.5</v>
          </cell>
          <cell r="M22">
            <v>11.9</v>
          </cell>
          <cell r="N22">
            <v>17</v>
          </cell>
          <cell r="O22">
            <v>7</v>
          </cell>
          <cell r="P22">
            <v>17.600000000000001</v>
          </cell>
          <cell r="Q22">
            <v>38.299999999999997</v>
          </cell>
        </row>
        <row r="23">
          <cell r="F23">
            <v>284.2</v>
          </cell>
          <cell r="G23">
            <v>301.5</v>
          </cell>
          <cell r="H23">
            <v>279.2</v>
          </cell>
          <cell r="I23">
            <v>437.5</v>
          </cell>
          <cell r="J23">
            <v>520.70000000000005</v>
          </cell>
          <cell r="K23">
            <v>272.3</v>
          </cell>
          <cell r="L23">
            <v>105.5</v>
          </cell>
          <cell r="M23">
            <v>81.2</v>
          </cell>
          <cell r="N23">
            <v>57.5</v>
          </cell>
          <cell r="O23">
            <v>40.700000000000003</v>
          </cell>
          <cell r="P23">
            <v>50.5</v>
          </cell>
          <cell r="Q23">
            <v>99.6</v>
          </cell>
        </row>
        <row r="24">
          <cell r="F24">
            <v>2.7</v>
          </cell>
          <cell r="G24">
            <v>2.6</v>
          </cell>
          <cell r="H24">
            <v>2.5</v>
          </cell>
          <cell r="I24">
            <v>2.4</v>
          </cell>
          <cell r="J24">
            <v>2.2000000000000002</v>
          </cell>
          <cell r="K24">
            <v>2.2999999999999998</v>
          </cell>
          <cell r="L24">
            <v>2.4</v>
          </cell>
          <cell r="M24">
            <v>2.2999999999999998</v>
          </cell>
          <cell r="N24">
            <v>2.2000000000000002</v>
          </cell>
          <cell r="O24">
            <v>2.4</v>
          </cell>
          <cell r="P24">
            <v>2.2000000000000002</v>
          </cell>
          <cell r="Q24">
            <v>2.2000000000000002</v>
          </cell>
        </row>
        <row r="25">
          <cell r="F25">
            <v>22.7</v>
          </cell>
          <cell r="G25">
            <v>25.7</v>
          </cell>
          <cell r="H25">
            <v>30.8</v>
          </cell>
          <cell r="I25">
            <v>38</v>
          </cell>
          <cell r="J25">
            <v>43.9</v>
          </cell>
          <cell r="K25">
            <v>45.3</v>
          </cell>
          <cell r="L25">
            <v>42.2</v>
          </cell>
          <cell r="M25">
            <v>46.5</v>
          </cell>
          <cell r="N25">
            <v>47.8</v>
          </cell>
          <cell r="O25">
            <v>45.9</v>
          </cell>
          <cell r="P25">
            <v>41.7</v>
          </cell>
          <cell r="Q25">
            <v>37.6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6DDA7-A226-4C71-84DE-DE4437DA50AC}">
  <dimension ref="A1:Q38"/>
  <sheetViews>
    <sheetView tabSelected="1" zoomScale="80" zoomScaleNormal="85" workbookViewId="0">
      <pane xSplit="4" ySplit="7" topLeftCell="E10" activePane="bottomRight" state="frozen"/>
      <selection pane="topRight"/>
      <selection pane="bottomLeft"/>
      <selection pane="bottomRight" activeCell="F37" sqref="F37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33203125" style="10" bestFit="1" customWidth="1"/>
    <col min="6" max="6" width="9.6640625" customWidth="1"/>
    <col min="7" max="8" width="9.33203125" bestFit="1" customWidth="1"/>
    <col min="9" max="9" width="12.6640625" style="1" collapsed="1"/>
    <col min="10" max="13" width="9.33203125" bestFit="1" customWidth="1"/>
    <col min="14" max="14" width="10.664062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2025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tr">
        <f>[1]Tabelle1!$B$1</f>
        <v>Jan. -Okt.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f>'[2]2025'!$F$8</f>
        <v>4728</v>
      </c>
      <c r="G8" s="22">
        <f>'[2]2025'!G8</f>
        <v>4706</v>
      </c>
      <c r="H8" s="22">
        <f>'[2]2025'!H8</f>
        <v>4721</v>
      </c>
      <c r="I8" s="22">
        <f>'[2]2025'!I8</f>
        <v>4718</v>
      </c>
      <c r="J8" s="22">
        <f>'[2]2025'!J8</f>
        <v>4707</v>
      </c>
      <c r="K8" s="22">
        <f>'[2]2025'!K8</f>
        <v>4742</v>
      </c>
      <c r="L8" s="22">
        <f>'[2]2025'!L8</f>
        <v>4798</v>
      </c>
      <c r="M8" s="22">
        <f>'[2]2025'!M8</f>
        <v>4830</v>
      </c>
      <c r="N8" s="22">
        <f>'[2]2025'!N8</f>
        <v>4856</v>
      </c>
      <c r="O8" s="22">
        <f>'[2]2025'!O8</f>
        <v>4866</v>
      </c>
      <c r="P8" s="22" t="str">
        <f>'[2]2025'!P8</f>
        <v/>
      </c>
      <c r="Q8" s="22" t="str">
        <f>'[2]2025'!Q8</f>
        <v/>
      </c>
    </row>
    <row r="9" spans="1:17" ht="13.2" x14ac:dyDescent="0.25">
      <c r="A9" s="12"/>
      <c r="B9" s="12"/>
      <c r="D9" s="4" t="s">
        <v>26</v>
      </c>
      <c r="E9" s="9"/>
      <c r="F9" s="20">
        <f>100*F8/'2024'!F8-100</f>
        <v>-0.65139735238496144</v>
      </c>
      <c r="G9" s="20">
        <f>IFERROR(100*G8/'2024'!G8-100,"")</f>
        <v>-0.90545377974309815</v>
      </c>
      <c r="H9" s="20">
        <f>IFERROR(100*H8/'2024'!H8-100,"")</f>
        <v>-0.5057955742887259</v>
      </c>
      <c r="I9" s="20">
        <f>IFERROR(100*I8/'2024'!I8-100,"")</f>
        <v>-0.63184498736309536</v>
      </c>
      <c r="J9" s="20">
        <f>IFERROR(100*J8/'2024'!J8-100,"")</f>
        <v>-0.92612081667017776</v>
      </c>
      <c r="K9" s="20">
        <f>IFERROR(100*K8/'2024'!K8-100,"")</f>
        <v>-0.23143277929727901</v>
      </c>
      <c r="L9" s="20">
        <f>IFERROR(100*L8/'2024'!L8-100,"")</f>
        <v>1.1382799325463679</v>
      </c>
      <c r="M9" s="20">
        <f>IFERROR(100*M8/'2024'!M8-100,"")</f>
        <v>1.8772410883779855</v>
      </c>
      <c r="N9" s="20">
        <f>IFERROR(100*N8/'2024'!N8-100,"")</f>
        <v>2.6638477801268436</v>
      </c>
      <c r="O9" s="20">
        <f>IFERROR(100*O8/'2024'!O8-100,"")</f>
        <v>2.4205430435697792</v>
      </c>
      <c r="P9" s="20" t="str">
        <f>IFERROR(100*P8/'2024'!P8-100,"")</f>
        <v/>
      </c>
      <c r="Q9" s="20" t="str">
        <f>IFERROR(100*Q8/'2024'!Q8-100,"")</f>
        <v/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-7.0389303971686985</v>
      </c>
      <c r="G10" s="26">
        <f>IFERROR(100*G8/'2019'!G8-100,"")</f>
        <v>-7.4896795753882515</v>
      </c>
      <c r="H10" s="26">
        <f>IFERROR(100*H8/'2019'!H8-100,"")</f>
        <v>-7.0852194449911394</v>
      </c>
      <c r="I10" s="26">
        <f>IFERROR(100*I8/'2019'!I8-100,"")</f>
        <v>-7.2902338376891294</v>
      </c>
      <c r="J10" s="26">
        <f>IFERROR(100*J8/'2019'!J8-100,"")</f>
        <v>-7.2512315270935943</v>
      </c>
      <c r="K10" s="26">
        <f>IFERROR(100*K8/'2019'!K8-100,"")</f>
        <v>-6.5247388133254418</v>
      </c>
      <c r="L10" s="26">
        <f>IFERROR(100*L8/'2019'!L8-100,"")</f>
        <v>-5.5325851545579781</v>
      </c>
      <c r="M10" s="26">
        <f>IFERROR(100*M8/'2019'!M8-100,"")</f>
        <v>-5.0520935718498095</v>
      </c>
      <c r="N10" s="26">
        <f>IFERROR(100*N8/'2019'!N8-100,"")</f>
        <v>-4.4658666142042165</v>
      </c>
      <c r="O10" s="26">
        <f>IFERROR(100*O8/'2019'!O8-100,"")</f>
        <v>-3.9857932123125437</v>
      </c>
      <c r="P10" s="26" t="str">
        <f>IFERROR(100*P8/'2019'!P8-100,"")</f>
        <v/>
      </c>
      <c r="Q10" s="26" t="str">
        <f>IFERROR(100*Q8/'2019'!Q8-100,"")</f>
        <v/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f>'[2]2025'!F9</f>
        <v>4441</v>
      </c>
      <c r="G11" s="22">
        <f>'[2]2025'!G9</f>
        <v>4453</v>
      </c>
      <c r="H11" s="22">
        <f>'[2]2025'!H9</f>
        <v>4497</v>
      </c>
      <c r="I11" s="22">
        <f>'[2]2025'!I9</f>
        <v>4581</v>
      </c>
      <c r="J11" s="22">
        <f>'[2]2025'!J9</f>
        <v>4595</v>
      </c>
      <c r="K11" s="22">
        <f>'[2]2025'!K9</f>
        <v>4647</v>
      </c>
      <c r="L11" s="22">
        <f>'[2]2025'!L9</f>
        <v>4698</v>
      </c>
      <c r="M11" s="22">
        <f>'[2]2025'!M9</f>
        <v>4722</v>
      </c>
      <c r="N11" s="22">
        <f>'[2]2025'!N9</f>
        <v>4748</v>
      </c>
      <c r="O11" s="22">
        <f>'[2]2025'!O9</f>
        <v>4748</v>
      </c>
      <c r="P11" s="22" t="str">
        <f>'[2]2025'!P9</f>
        <v/>
      </c>
      <c r="Q11" s="22" t="str">
        <f>'[2]2025'!Q9</f>
        <v/>
      </c>
    </row>
    <row r="12" spans="1:17" ht="13.2" x14ac:dyDescent="0.25">
      <c r="B12" s="12"/>
      <c r="D12" s="4" t="s">
        <v>26</v>
      </c>
      <c r="E12" s="9"/>
      <c r="F12" s="20">
        <f>100*F11/'2024'!F11-100</f>
        <v>-0.17981568891886468</v>
      </c>
      <c r="G12" s="20">
        <f>IFERROR(100*G11/'2024'!G11-100,"")</f>
        <v>0.31538634827663259</v>
      </c>
      <c r="H12" s="20">
        <f>IFERROR(100*H11/'2024'!H11-100,"")</f>
        <v>-0.4207263064658946</v>
      </c>
      <c r="I12" s="20">
        <f>IFERROR(100*I11/'2024'!I11-100,"")</f>
        <v>4.367765887748476E-2</v>
      </c>
      <c r="J12" s="20">
        <f>IFERROR(100*J11/'2024'!J11-100,"")</f>
        <v>-0.49805110437418421</v>
      </c>
      <c r="K12" s="20">
        <f>IFERROR(100*K11/'2024'!K11-100,"")</f>
        <v>0.47567567567567437</v>
      </c>
      <c r="L12" s="20">
        <f>IFERROR(100*L11/'2024'!L11-100,"")</f>
        <v>1.953125</v>
      </c>
      <c r="M12" s="20">
        <f>IFERROR(100*M11/'2024'!M11-100,"")</f>
        <v>2.7638737758433081</v>
      </c>
      <c r="N12" s="20">
        <f>IFERROR(100*N11/'2024'!N11-100,"")</f>
        <v>3.7134119702927109</v>
      </c>
      <c r="O12" s="20">
        <f>IFERROR(100*O11/'2024'!O11-100,"")</f>
        <v>3.5550708833151532</v>
      </c>
      <c r="P12" s="20" t="str">
        <f>IFERROR(100*P11/'2024'!P11-100,"")</f>
        <v/>
      </c>
      <c r="Q12" s="20" t="str">
        <f>IFERROR(100*Q11/'2024'!Q11-100,"")</f>
        <v/>
      </c>
    </row>
    <row r="13" spans="1:17" ht="13.2" x14ac:dyDescent="0.25">
      <c r="B13" s="12"/>
      <c r="D13" s="24" t="s">
        <v>50</v>
      </c>
      <c r="E13" s="25"/>
      <c r="F13" s="26">
        <f>100*F11/'2019'!F9-100</f>
        <v>-8.6025931261576432</v>
      </c>
      <c r="G13" s="26">
        <f>IFERROR(100*G11/'2019'!G9-100,"")</f>
        <v>-8.3178917026971391</v>
      </c>
      <c r="H13" s="26">
        <f>IFERROR(100*H11/'2019'!H9-100,"")</f>
        <v>-7.9991816693944315</v>
      </c>
      <c r="I13" s="26">
        <f>IFERROR(100*I11/'2019'!I9-100,"")</f>
        <v>-7.8455039227519592</v>
      </c>
      <c r="J13" s="26">
        <f>IFERROR(100*J11/'2019'!J9-100,"")</f>
        <v>-7.6938529529931685</v>
      </c>
      <c r="K13" s="26">
        <f>IFERROR(100*K11/'2019'!K9-100,"")</f>
        <v>-6.7054808271431483</v>
      </c>
      <c r="L13" s="26">
        <f>IFERROR(100*L11/'2019'!L9-100,"")</f>
        <v>-5.9082715802123005</v>
      </c>
      <c r="M13" s="26">
        <f>IFERROR(100*M11/'2019'!M9-100,"")</f>
        <v>-5.5788842231553701</v>
      </c>
      <c r="N13" s="26">
        <f>IFERROR(100*N11/'2019'!N9-100,"")</f>
        <v>-4.9259110933119814</v>
      </c>
      <c r="O13" s="26">
        <f>IFERROR(100*O11/'2019'!O9-100,"")</f>
        <v>-4.428341384863117</v>
      </c>
      <c r="P13" s="26" t="str">
        <f>IFERROR(100*P11/'2019'!P9-100,"")</f>
        <v/>
      </c>
      <c r="Q13" s="26" t="str">
        <f>IFERROR(100*Q11/'2019'!Q9-100,"")</f>
        <v/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f>'[2]2025'!F10</f>
        <v>348356</v>
      </c>
      <c r="G14" s="23">
        <f>'[2]2025'!G10</f>
        <v>347872</v>
      </c>
      <c r="H14" s="23">
        <f>'[2]2025'!H10</f>
        <v>348827</v>
      </c>
      <c r="I14" s="23">
        <f>'[2]2025'!I10</f>
        <v>349058</v>
      </c>
      <c r="J14" s="23">
        <f>'[2]2025'!J10</f>
        <v>349000</v>
      </c>
      <c r="K14" s="23">
        <f>'[2]2025'!K10</f>
        <v>349507</v>
      </c>
      <c r="L14" s="23">
        <f>'[2]2025'!L10</f>
        <v>351495</v>
      </c>
      <c r="M14" s="23">
        <f>'[2]2025'!M10</f>
        <v>352082</v>
      </c>
      <c r="N14" s="23">
        <f>'[2]2025'!N10</f>
        <v>352278</v>
      </c>
      <c r="O14" s="23">
        <f>'[2]2025'!O10</f>
        <v>352812</v>
      </c>
      <c r="P14" s="23" t="str">
        <f>'[2]2025'!P10</f>
        <v/>
      </c>
      <c r="Q14" s="23" t="str">
        <f>'[2]2025'!Q10</f>
        <v/>
      </c>
    </row>
    <row r="15" spans="1:17" ht="13.2" x14ac:dyDescent="0.25">
      <c r="B15" s="12"/>
      <c r="D15" s="4" t="s">
        <v>26</v>
      </c>
      <c r="E15" s="9"/>
      <c r="F15" s="20">
        <f>100*F14/'2024'!F14-100</f>
        <v>0.69984245595270522</v>
      </c>
      <c r="G15" s="20">
        <f>IFERROR(100*G14/'2024'!G14-100,"")</f>
        <v>0.36844155282101099</v>
      </c>
      <c r="H15" s="20">
        <f>IFERROR(100*H14/'2024'!H14-100,"")</f>
        <v>0.78209869409452892</v>
      </c>
      <c r="I15" s="20">
        <f>IFERROR(100*I14/'2024'!I14-100,"")</f>
        <v>0.81563335778693613</v>
      </c>
      <c r="J15" s="20">
        <f>IFERROR(100*J14/'2024'!J14-100,"")</f>
        <v>0.51148538119484499</v>
      </c>
      <c r="K15" s="20">
        <f>IFERROR(100*K14/'2024'!K14-100,"")</f>
        <v>0.63402484847613039</v>
      </c>
      <c r="L15" s="20">
        <f>IFERROR(100*L14/'2024'!L14-100,"")</f>
        <v>0.99096096492992558</v>
      </c>
      <c r="M15" s="20">
        <f>IFERROR(100*M14/'2024'!M14-100,"")</f>
        <v>1.1654301690103637</v>
      </c>
      <c r="N15" s="20">
        <f>IFERROR(100*N14/'2024'!N14-100,"")</f>
        <v>1.245020779086417</v>
      </c>
      <c r="O15" s="20">
        <f>IFERROR(100*O14/'2024'!O14-100,"")</f>
        <v>0.9337773353015848</v>
      </c>
      <c r="P15" s="20" t="str">
        <f>IFERROR(100*P14/'2024'!P14-100,"")</f>
        <v/>
      </c>
      <c r="Q15" s="20" t="str">
        <f>IFERROR(100*Q14/'2024'!Q14-100,"")</f>
        <v/>
      </c>
    </row>
    <row r="16" spans="1:17" ht="13.2" x14ac:dyDescent="0.25">
      <c r="B16" s="12"/>
      <c r="D16" s="24" t="s">
        <v>50</v>
      </c>
      <c r="E16" s="25"/>
      <c r="F16" s="26">
        <f>100*F14/'2019'!F10-100</f>
        <v>7.4155044448624352</v>
      </c>
      <c r="G16" s="26">
        <f>IFERROR(100*G14/'2019'!G10-100,"")</f>
        <v>7.4926457864682448</v>
      </c>
      <c r="H16" s="26">
        <f>IFERROR(100*H14/'2019'!H10-100,"")</f>
        <v>7.8107276969912363</v>
      </c>
      <c r="I16" s="26">
        <f>IFERROR(100*I14/'2019'!I10-100,"")</f>
        <v>7.7279657302989335</v>
      </c>
      <c r="J16" s="26">
        <f>IFERROR(100*J14/'2019'!J10-100,"")</f>
        <v>7.8228738966692362</v>
      </c>
      <c r="K16" s="26">
        <f>IFERROR(100*K14/'2019'!K10-100,"")</f>
        <v>7.7797205492800998</v>
      </c>
      <c r="L16" s="26">
        <f>IFERROR(100*L14/'2019'!L10-100,"")</f>
        <v>8.175939974579066</v>
      </c>
      <c r="M16" s="26">
        <f>IFERROR(100*M14/'2019'!M10-100,"")</f>
        <v>8.3005995133760138</v>
      </c>
      <c r="N16" s="26">
        <f>IFERROR(100*N14/'2019'!N10-100,"")</f>
        <v>8.3075844639777188</v>
      </c>
      <c r="O16" s="26">
        <f>IFERROR(100*O14/'2019'!O10-100,"")</f>
        <v>8.5655556102604464</v>
      </c>
      <c r="P16" s="26" t="str">
        <f>IFERROR(100*P14/'2019'!P10-100,"")</f>
        <v/>
      </c>
      <c r="Q16" s="26" t="str">
        <f>IFERROR(100*Q14/'2019'!Q10-100,"")</f>
        <v/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f>'[2]2025'!F11</f>
        <v>331746</v>
      </c>
      <c r="G17" s="23">
        <f>'[2]2025'!G11</f>
        <v>331612</v>
      </c>
      <c r="H17" s="23">
        <f>'[2]2025'!H11</f>
        <v>332941</v>
      </c>
      <c r="I17" s="23">
        <f>'[2]2025'!I11</f>
        <v>335121</v>
      </c>
      <c r="J17" s="23">
        <f>'[2]2025'!J11</f>
        <v>336022</v>
      </c>
      <c r="K17" s="23">
        <f>'[2]2025'!K11</f>
        <v>337134</v>
      </c>
      <c r="L17" s="23">
        <f>'[2]2025'!L11</f>
        <v>338612</v>
      </c>
      <c r="M17" s="23">
        <f>'[2]2025'!M11</f>
        <v>338522</v>
      </c>
      <c r="N17" s="23">
        <f>'[2]2025'!N11</f>
        <v>339840</v>
      </c>
      <c r="O17" s="23">
        <f>'[2]2025'!O11</f>
        <v>340382</v>
      </c>
      <c r="P17" s="23" t="str">
        <f>'[2]2025'!P11</f>
        <v/>
      </c>
      <c r="Q17" s="23" t="str">
        <f>'[2]2025'!Q11</f>
        <v/>
      </c>
    </row>
    <row r="18" spans="2:17" ht="13.2" x14ac:dyDescent="0.25">
      <c r="B18" s="12"/>
      <c r="D18" s="4" t="s">
        <v>26</v>
      </c>
      <c r="E18" s="9"/>
      <c r="F18" s="20">
        <f>100*F17/'2024'!F17-100</f>
        <v>1.1599612126534566</v>
      </c>
      <c r="G18" s="20">
        <f>IFERROR(100*G17/'2024'!G17-100,"")</f>
        <v>0.98699337030370771</v>
      </c>
      <c r="H18" s="20">
        <f>IFERROR(100*H17/'2024'!H17-100,"")</f>
        <v>0.7885910103652094</v>
      </c>
      <c r="I18" s="20">
        <f>IFERROR(100*I17/'2024'!I17-100,"")</f>
        <v>1.0502415284135083</v>
      </c>
      <c r="J18" s="20">
        <f>IFERROR(100*J17/'2024'!J17-100,"")</f>
        <v>0.8932673166249856</v>
      </c>
      <c r="K18" s="20">
        <f>IFERROR(100*K17/'2024'!K17-100,"")</f>
        <v>1.2529958373628176</v>
      </c>
      <c r="L18" s="20">
        <f>IFERROR(100*L17/'2024'!L17-100,"")</f>
        <v>1.3926775881016056</v>
      </c>
      <c r="M18" s="20">
        <f>IFERROR(100*M17/'2024'!M17-100,"")</f>
        <v>1.305362700502755</v>
      </c>
      <c r="N18" s="20">
        <f>IFERROR(100*N17/'2024'!N17-100,"")</f>
        <v>1.9435386862890311</v>
      </c>
      <c r="O18" s="20">
        <f>IFERROR(100*O17/'2024'!O17-100,"")</f>
        <v>1.6001981965309682</v>
      </c>
      <c r="P18" s="20" t="str">
        <f>IFERROR(100*P17/'2024'!P17-100,"")</f>
        <v/>
      </c>
      <c r="Q18" s="20" t="str">
        <f>IFERROR(100*Q17/'2024'!Q17-100,"")</f>
        <v/>
      </c>
    </row>
    <row r="19" spans="2:17" ht="13.2" x14ac:dyDescent="0.25">
      <c r="B19" s="12"/>
      <c r="D19" s="24" t="s">
        <v>50</v>
      </c>
      <c r="E19" s="25"/>
      <c r="F19" s="26">
        <f>100*F17/'2019'!F11-100</f>
        <v>5.5490685798826007</v>
      </c>
      <c r="G19" s="26">
        <f>IFERROR(100*G17/'2019'!G11-100,"")</f>
        <v>5.6593914290265985</v>
      </c>
      <c r="H19" s="26">
        <f>IFERROR(100*H17/'2019'!H11-100,"")</f>
        <v>5.923543372719692</v>
      </c>
      <c r="I19" s="26">
        <f>IFERROR(100*I17/'2019'!I11-100,"")</f>
        <v>5.8536462100704654</v>
      </c>
      <c r="J19" s="26">
        <f>IFERROR(100*J17/'2019'!J11-100,"")</f>
        <v>6.1865411050893471</v>
      </c>
      <c r="K19" s="26">
        <f>IFERROR(100*K17/'2019'!K11-100,"")</f>
        <v>6.2281011318091259</v>
      </c>
      <c r="L19" s="26">
        <f>IFERROR(100*L17/'2019'!L11-100,"")</f>
        <v>6.410820459316426</v>
      </c>
      <c r="M19" s="26">
        <f>IFERROR(100*M17/'2019'!M11-100,"")</f>
        <v>6.374514511243234</v>
      </c>
      <c r="N19" s="26">
        <f>IFERROR(100*N17/'2019'!N11-100,"")</f>
        <v>7.0004974717102328</v>
      </c>
      <c r="O19" s="26">
        <f>IFERROR(100*O17/'2019'!O11-100,"")</f>
        <v>7.0656362155140187</v>
      </c>
      <c r="P19" s="26" t="str">
        <f>IFERROR(100*P17/'2019'!P11-100,"")</f>
        <v/>
      </c>
      <c r="Q19" s="26" t="str">
        <f>IFERROR(100*Q17/'2019'!Q11-100,"")</f>
        <v/>
      </c>
    </row>
    <row r="20" spans="2:17" s="10" customFormat="1" ht="13.2" x14ac:dyDescent="0.25">
      <c r="B20" s="9" t="s">
        <v>25</v>
      </c>
      <c r="D20" s="21" t="s">
        <v>21</v>
      </c>
      <c r="E20" s="9">
        <f>SUM(F20:Q20)</f>
        <v>20858482</v>
      </c>
      <c r="F20" s="22">
        <f>'[2]2025'!F12</f>
        <v>1517546</v>
      </c>
      <c r="G20" s="22">
        <f>'[2]2025'!G12</f>
        <v>1624962</v>
      </c>
      <c r="H20" s="22">
        <f>'[2]2025'!H12</f>
        <v>1921451</v>
      </c>
      <c r="I20" s="22">
        <f>'[2]2025'!I12</f>
        <v>1980091</v>
      </c>
      <c r="J20" s="22">
        <f>'[2]2025'!J12</f>
        <v>2357360</v>
      </c>
      <c r="K20" s="22">
        <f>'[2]2025'!K12</f>
        <v>2261062</v>
      </c>
      <c r="L20" s="22">
        <f>'[2]2025'!L12</f>
        <v>2165395</v>
      </c>
      <c r="M20" s="22">
        <f>'[2]2025'!M12</f>
        <v>2295070</v>
      </c>
      <c r="N20" s="22">
        <f>'[2]2025'!N12</f>
        <v>2431803</v>
      </c>
      <c r="O20" s="22">
        <f>'[2]2025'!O12</f>
        <v>2303742</v>
      </c>
      <c r="P20" s="22" t="str">
        <f>'[2]2025'!P12</f>
        <v/>
      </c>
      <c r="Q20" s="22" t="str">
        <f>'[2]2025'!Q12</f>
        <v/>
      </c>
    </row>
    <row r="21" spans="2:17" ht="13.2" x14ac:dyDescent="0.25">
      <c r="D21" s="4" t="s">
        <v>26</v>
      </c>
      <c r="E21" s="11">
        <f>100*E20/'2024'!E20-100</f>
        <v>1.8774956552386612</v>
      </c>
      <c r="F21" s="22">
        <f>'[2]2025'!F13</f>
        <v>-1.1000000000000001</v>
      </c>
      <c r="G21" s="22">
        <f>'[2]2025'!G13</f>
        <v>2.2999999999999998</v>
      </c>
      <c r="H21" s="22">
        <f>'[2]2025'!H13</f>
        <v>2.2999999999999998</v>
      </c>
      <c r="I21" s="22">
        <f>'[2]2025'!I13</f>
        <v>-2.7</v>
      </c>
      <c r="J21" s="22">
        <f>'[2]2025'!J13</f>
        <v>5.0999999999999996</v>
      </c>
      <c r="K21" s="22">
        <f>'[2]2025'!K13</f>
        <v>-4.5999999999999996</v>
      </c>
      <c r="L21" s="22">
        <f>'[2]2025'!L13</f>
        <v>1.4</v>
      </c>
      <c r="M21" s="22">
        <f>'[2]2025'!M13</f>
        <v>2.4</v>
      </c>
      <c r="N21" s="22">
        <f>'[2]2025'!N13</f>
        <v>6.3</v>
      </c>
      <c r="O21" s="22">
        <f>'[2]2025'!O13</f>
        <v>6.5</v>
      </c>
      <c r="P21" s="22" t="str">
        <f>'[2]2025'!P13</f>
        <v/>
      </c>
      <c r="Q21" s="22" t="str">
        <f>'[2]2025'!Q13</f>
        <v/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SUM(F22:Q22)</f>
        <v>16195127</v>
      </c>
      <c r="F22" s="22">
        <f>'[2]2025'!F14</f>
        <v>1181641</v>
      </c>
      <c r="G22" s="22">
        <f>'[2]2025'!G14</f>
        <v>1266848</v>
      </c>
      <c r="H22" s="22">
        <f>'[2]2025'!H14</f>
        <v>1526293</v>
      </c>
      <c r="I22" s="22">
        <f>'[2]2025'!I14</f>
        <v>1547029</v>
      </c>
      <c r="J22" s="22">
        <f>'[2]2025'!J14</f>
        <v>1856054</v>
      </c>
      <c r="K22" s="22">
        <f>'[2]2025'!K14</f>
        <v>1788511</v>
      </c>
      <c r="L22" s="22">
        <f>'[2]2025'!L14</f>
        <v>1636479</v>
      </c>
      <c r="M22" s="22">
        <f>'[2]2025'!M14</f>
        <v>1716409</v>
      </c>
      <c r="N22" s="22">
        <f>'[2]2025'!N14</f>
        <v>1920637</v>
      </c>
      <c r="O22" s="22">
        <f>'[2]2025'!O14</f>
        <v>1755226</v>
      </c>
      <c r="P22" s="22" t="str">
        <f>'[2]2025'!P14</f>
        <v/>
      </c>
      <c r="Q22" s="22" t="str">
        <f>'[2]2025'!Q14</f>
        <v/>
      </c>
    </row>
    <row r="23" spans="2:17" s="10" customFormat="1" ht="13.2" x14ac:dyDescent="0.25">
      <c r="C23" s="9" t="s">
        <v>28</v>
      </c>
      <c r="D23" s="21" t="s">
        <v>21</v>
      </c>
      <c r="E23" s="9">
        <f>SUM(F23:Q23)</f>
        <v>4663355</v>
      </c>
      <c r="F23" s="22">
        <f>'[2]2025'!F15</f>
        <v>335905</v>
      </c>
      <c r="G23" s="22">
        <f>'[2]2025'!G15</f>
        <v>358114</v>
      </c>
      <c r="H23" s="22">
        <f>'[2]2025'!H15</f>
        <v>395158</v>
      </c>
      <c r="I23" s="22">
        <f>'[2]2025'!I15</f>
        <v>433062</v>
      </c>
      <c r="J23" s="22">
        <f>'[2]2025'!J15</f>
        <v>501306</v>
      </c>
      <c r="K23" s="22">
        <f>'[2]2025'!K15</f>
        <v>472551</v>
      </c>
      <c r="L23" s="22">
        <f>'[2]2025'!L15</f>
        <v>528916</v>
      </c>
      <c r="M23" s="22">
        <f>'[2]2025'!M15</f>
        <v>578661</v>
      </c>
      <c r="N23" s="22">
        <f>'[2]2025'!N15</f>
        <v>511166</v>
      </c>
      <c r="O23" s="22">
        <f>'[2]2025'!O15</f>
        <v>548516</v>
      </c>
      <c r="P23" s="22" t="str">
        <f>'[2]2025'!P15</f>
        <v/>
      </c>
      <c r="Q23" s="22" t="str">
        <f>'[2]2025'!Q15</f>
        <v/>
      </c>
    </row>
    <row r="24" spans="2:17" ht="13.2" x14ac:dyDescent="0.25">
      <c r="C24" s="12" t="s">
        <v>27</v>
      </c>
      <c r="D24" s="4" t="s">
        <v>26</v>
      </c>
      <c r="E24" s="11">
        <f>100*E22/'2024'!E22-100</f>
        <v>1.6940417931291307</v>
      </c>
      <c r="F24" s="22">
        <f>'[2]2025'!F16</f>
        <v>-1</v>
      </c>
      <c r="G24" s="22">
        <f>'[2]2025'!G16</f>
        <v>0.4</v>
      </c>
      <c r="H24" s="22">
        <f>'[2]2025'!H16</f>
        <v>1.8</v>
      </c>
      <c r="I24" s="22">
        <f>'[2]2025'!I16</f>
        <v>-3.9</v>
      </c>
      <c r="J24" s="22">
        <f>'[2]2025'!J16</f>
        <v>4.4000000000000004</v>
      </c>
      <c r="K24" s="22">
        <f>'[2]2025'!K16</f>
        <v>3.7</v>
      </c>
      <c r="L24" s="22">
        <f>'[2]2025'!L16</f>
        <v>3.1</v>
      </c>
      <c r="M24" s="22">
        <f>'[2]2025'!M16</f>
        <v>-0.6</v>
      </c>
      <c r="N24" s="22">
        <f>'[2]2025'!N16</f>
        <v>4.9000000000000004</v>
      </c>
      <c r="O24" s="22">
        <f>'[2]2025'!O16</f>
        <v>2.2999999999999998</v>
      </c>
      <c r="P24" s="22" t="str">
        <f>'[2]2025'!P16</f>
        <v/>
      </c>
      <c r="Q24" s="22" t="str">
        <f>'[2]2025'!Q16</f>
        <v/>
      </c>
    </row>
    <row r="25" spans="2:17" ht="13.2" x14ac:dyDescent="0.25">
      <c r="C25" s="12" t="s">
        <v>28</v>
      </c>
      <c r="D25" s="4" t="s">
        <v>26</v>
      </c>
      <c r="E25" s="11">
        <f>100*E23/'2024'!E23-100</f>
        <v>2.5197763686931154</v>
      </c>
      <c r="F25" s="22">
        <f>'[2]2025'!F17</f>
        <v>-1.2</v>
      </c>
      <c r="G25" s="22">
        <f>'[2]2025'!G17</f>
        <v>9.8000000000000007</v>
      </c>
      <c r="H25" s="22">
        <f>'[2]2025'!H17</f>
        <v>4.4000000000000004</v>
      </c>
      <c r="I25" s="22">
        <f>'[2]2025'!I17</f>
        <v>1.5</v>
      </c>
      <c r="J25" s="22">
        <f>'[2]2025'!J17</f>
        <v>7.9</v>
      </c>
      <c r="K25" s="22">
        <f>'[2]2025'!K17</f>
        <v>-26.7</v>
      </c>
      <c r="L25" s="22">
        <f>'[2]2025'!L17</f>
        <v>-3.7</v>
      </c>
      <c r="M25" s="22">
        <f>'[2]2025'!M17</f>
        <v>12.1</v>
      </c>
      <c r="N25" s="22">
        <f>'[2]2025'!N17</f>
        <v>12</v>
      </c>
      <c r="O25" s="22">
        <f>'[2]2025'!O17</f>
        <v>22.9</v>
      </c>
      <c r="P25" s="22" t="str">
        <f>'[2]2025'!P17</f>
        <v/>
      </c>
      <c r="Q25" s="22" t="str">
        <f>'[2]2025'!Q17</f>
        <v/>
      </c>
    </row>
    <row r="26" spans="2:17" s="10" customFormat="1" ht="13.2" x14ac:dyDescent="0.25">
      <c r="B26" s="9" t="s">
        <v>29</v>
      </c>
      <c r="D26" s="21" t="s">
        <v>21</v>
      </c>
      <c r="E26" s="9">
        <f>SUM(F26:Q26)</f>
        <v>46716957</v>
      </c>
      <c r="F26" s="22">
        <f>'[2]2025'!F18</f>
        <v>3413398</v>
      </c>
      <c r="G26" s="22">
        <f>'[2]2025'!G18</f>
        <v>3550974</v>
      </c>
      <c r="H26" s="22">
        <f>'[2]2025'!H18</f>
        <v>4276370</v>
      </c>
      <c r="I26" s="22">
        <f>'[2]2025'!I18</f>
        <v>4495848</v>
      </c>
      <c r="J26" s="22">
        <f>'[2]2025'!J18</f>
        <v>5192281</v>
      </c>
      <c r="K26" s="22">
        <f>'[2]2025'!K18</f>
        <v>4993153</v>
      </c>
      <c r="L26" s="22">
        <f>'[2]2025'!L18</f>
        <v>5077822</v>
      </c>
      <c r="M26" s="22">
        <f>'[2]2025'!M18</f>
        <v>5315469</v>
      </c>
      <c r="N26" s="22">
        <f>'[2]2025'!N18</f>
        <v>5179441</v>
      </c>
      <c r="O26" s="22">
        <f>'[2]2025'!O18</f>
        <v>5222201</v>
      </c>
      <c r="P26" s="22" t="str">
        <f>'[2]2025'!P18</f>
        <v/>
      </c>
      <c r="Q26" s="22" t="str">
        <f>'[2]2025'!Q18</f>
        <v/>
      </c>
    </row>
    <row r="27" spans="2:17" ht="13.2" x14ac:dyDescent="0.25">
      <c r="D27" s="4" t="s">
        <v>26</v>
      </c>
      <c r="E27" s="11">
        <f>100*E26/'2024'!E26-100</f>
        <v>1.5846255049336975</v>
      </c>
      <c r="F27" s="22">
        <f>'[2]2025'!F19</f>
        <v>-2.4</v>
      </c>
      <c r="G27" s="22">
        <f>'[2]2025'!G19</f>
        <v>-0.9</v>
      </c>
      <c r="H27" s="22">
        <f>'[2]2025'!H19</f>
        <v>1.1000000000000001</v>
      </c>
      <c r="I27" s="22">
        <f>'[2]2025'!I19</f>
        <v>1.6</v>
      </c>
      <c r="J27" s="22">
        <f>'[2]2025'!J19</f>
        <v>3.8</v>
      </c>
      <c r="K27" s="22">
        <f>'[2]2025'!K19</f>
        <v>-5.2</v>
      </c>
      <c r="L27" s="22">
        <f>'[2]2025'!L19</f>
        <v>2.2999999999999998</v>
      </c>
      <c r="M27" s="22">
        <f>'[2]2025'!M19</f>
        <v>2.4</v>
      </c>
      <c r="N27" s="22">
        <f>'[2]2025'!N19</f>
        <v>5.2</v>
      </c>
      <c r="O27" s="22">
        <f>'[2]2025'!O19</f>
        <v>6.2</v>
      </c>
      <c r="P27" s="22" t="str">
        <f>'[2]2025'!P19</f>
        <v/>
      </c>
      <c r="Q27" s="22" t="str">
        <f>'[2]2025'!Q19</f>
        <v/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SUM(F28:Q28)</f>
        <v>37242935</v>
      </c>
      <c r="F28" s="22">
        <f>'[2]2025'!F20</f>
        <v>2743033</v>
      </c>
      <c r="G28" s="22">
        <f>'[2]2025'!G20</f>
        <v>2829350</v>
      </c>
      <c r="H28" s="22">
        <f>'[2]2025'!H20</f>
        <v>3469612</v>
      </c>
      <c r="I28" s="22">
        <f>'[2]2025'!I20</f>
        <v>3640476</v>
      </c>
      <c r="J28" s="22">
        <f>'[2]2025'!J20</f>
        <v>4203726</v>
      </c>
      <c r="K28" s="22">
        <f>'[2]2025'!K20</f>
        <v>4047817</v>
      </c>
      <c r="L28" s="22">
        <f>'[2]2025'!L20</f>
        <v>3962397</v>
      </c>
      <c r="M28" s="22">
        <f>'[2]2025'!M20</f>
        <v>4089116</v>
      </c>
      <c r="N28" s="22">
        <f>'[2]2025'!N20</f>
        <v>4171411</v>
      </c>
      <c r="O28" s="22">
        <f>'[2]2025'!O20</f>
        <v>4085997</v>
      </c>
      <c r="P28" s="22" t="str">
        <f>'[2]2025'!P20</f>
        <v/>
      </c>
      <c r="Q28" s="22" t="str">
        <f>'[2]2025'!Q20</f>
        <v/>
      </c>
    </row>
    <row r="29" spans="2:17" s="10" customFormat="1" ht="13.2" x14ac:dyDescent="0.25">
      <c r="C29" s="9" t="s">
        <v>28</v>
      </c>
      <c r="D29" s="21" t="s">
        <v>21</v>
      </c>
      <c r="E29" s="9">
        <f>SUM(F29:Q29)</f>
        <v>9474022</v>
      </c>
      <c r="F29" s="22">
        <f>'[2]2025'!F21</f>
        <v>670365</v>
      </c>
      <c r="G29" s="22">
        <f>'[2]2025'!G21</f>
        <v>721624</v>
      </c>
      <c r="H29" s="22">
        <f>'[2]2025'!H21</f>
        <v>806758</v>
      </c>
      <c r="I29" s="22">
        <f>'[2]2025'!I21</f>
        <v>855372</v>
      </c>
      <c r="J29" s="22">
        <f>'[2]2025'!J21</f>
        <v>988555</v>
      </c>
      <c r="K29" s="22">
        <f>'[2]2025'!K21</f>
        <v>945336</v>
      </c>
      <c r="L29" s="22">
        <f>'[2]2025'!L21</f>
        <v>1115425</v>
      </c>
      <c r="M29" s="22">
        <f>'[2]2025'!M21</f>
        <v>1226353</v>
      </c>
      <c r="N29" s="22">
        <f>'[2]2025'!N21</f>
        <v>1008030</v>
      </c>
      <c r="O29" s="22">
        <f>'[2]2025'!O21</f>
        <v>1136204</v>
      </c>
      <c r="P29" s="22" t="str">
        <f>'[2]2025'!P21</f>
        <v/>
      </c>
      <c r="Q29" s="22" t="str">
        <f>'[2]2025'!Q21</f>
        <v/>
      </c>
    </row>
    <row r="30" spans="2:17" ht="13.2" x14ac:dyDescent="0.25">
      <c r="C30" s="12" t="s">
        <v>27</v>
      </c>
      <c r="D30" s="4" t="s">
        <v>26</v>
      </c>
      <c r="E30" s="11">
        <f>100*E28/'2024'!E28-100</f>
        <v>1.6029687990250636</v>
      </c>
      <c r="F30" s="22">
        <f>'[2]2025'!F22</f>
        <v>-1.7</v>
      </c>
      <c r="G30" s="22">
        <f>'[2]2025'!G22</f>
        <v>-2</v>
      </c>
      <c r="H30" s="22">
        <f>'[2]2025'!H22</f>
        <v>0.2</v>
      </c>
      <c r="I30" s="22">
        <f>'[2]2025'!I22</f>
        <v>1.5</v>
      </c>
      <c r="J30" s="22">
        <f>'[2]2025'!J22</f>
        <v>3.7</v>
      </c>
      <c r="K30" s="22">
        <f>'[2]2025'!K22</f>
        <v>3.1</v>
      </c>
      <c r="L30" s="22">
        <f>'[2]2025'!L22</f>
        <v>3.2</v>
      </c>
      <c r="M30" s="22">
        <f>'[2]2025'!M22</f>
        <v>0.5</v>
      </c>
      <c r="N30" s="22">
        <f>'[2]2025'!N22</f>
        <v>3.8</v>
      </c>
      <c r="O30" s="22">
        <f>'[2]2025'!O22</f>
        <v>1.5</v>
      </c>
      <c r="P30" s="22" t="str">
        <f>'[2]2025'!P22</f>
        <v/>
      </c>
      <c r="Q30" s="22" t="str">
        <f>'[2]2025'!Q22</f>
        <v/>
      </c>
    </row>
    <row r="31" spans="2:17" ht="13.2" x14ac:dyDescent="0.25">
      <c r="C31" s="12" t="s">
        <v>28</v>
      </c>
      <c r="D31" s="4" t="s">
        <v>26</v>
      </c>
      <c r="E31" s="11">
        <f>100*E29/'2024'!E29-100</f>
        <v>1.5125810912094977</v>
      </c>
      <c r="F31" s="22">
        <f>'[2]2025'!F23</f>
        <v>-4.9000000000000004</v>
      </c>
      <c r="G31" s="22">
        <f>'[2]2025'!G23</f>
        <v>3.5</v>
      </c>
      <c r="H31" s="22">
        <f>'[2]2025'!H23</f>
        <v>5.5</v>
      </c>
      <c r="I31" s="22">
        <f>'[2]2025'!I23</f>
        <v>1.9</v>
      </c>
      <c r="J31" s="22">
        <f>'[2]2025'!J23</f>
        <v>4.9000000000000004</v>
      </c>
      <c r="K31" s="22">
        <f>'[2]2025'!K23</f>
        <v>-29.6</v>
      </c>
      <c r="L31" s="22">
        <f>'[2]2025'!L23</f>
        <v>-0.5</v>
      </c>
      <c r="M31" s="22">
        <f>'[2]2025'!M23</f>
        <v>9.3000000000000007</v>
      </c>
      <c r="N31" s="22">
        <f>'[2]2025'!N23</f>
        <v>11.1</v>
      </c>
      <c r="O31" s="22">
        <f>'[2]2025'!O23</f>
        <v>27.4</v>
      </c>
      <c r="P31" s="22" t="str">
        <f>'[2]2025'!P23</f>
        <v/>
      </c>
      <c r="Q31" s="22" t="str">
        <f>'[2]2025'!Q23</f>
        <v/>
      </c>
    </row>
    <row r="32" spans="2:17" ht="13.2" x14ac:dyDescent="0.25">
      <c r="B32" s="12" t="s">
        <v>30</v>
      </c>
      <c r="D32" s="4" t="s">
        <v>21</v>
      </c>
      <c r="E32" s="11">
        <f>E26/E20</f>
        <v>2.2397103010660122</v>
      </c>
      <c r="F32" s="22">
        <f>'[2]2025'!F24</f>
        <v>2.2000000000000002</v>
      </c>
      <c r="G32" s="22">
        <f>'[2]2025'!G24</f>
        <v>2.2000000000000002</v>
      </c>
      <c r="H32" s="22">
        <f>'[2]2025'!H24</f>
        <v>2.2000000000000002</v>
      </c>
      <c r="I32" s="22">
        <f>'[2]2025'!I24</f>
        <v>2.2999999999999998</v>
      </c>
      <c r="J32" s="22">
        <f>'[2]2025'!J24</f>
        <v>2.2000000000000002</v>
      </c>
      <c r="K32" s="22">
        <f>'[2]2025'!K24</f>
        <v>2.2000000000000002</v>
      </c>
      <c r="L32" s="22">
        <f>'[2]2025'!L24</f>
        <v>2.2999999999999998</v>
      </c>
      <c r="M32" s="22">
        <f>'[2]2025'!M24</f>
        <v>2.2999999999999998</v>
      </c>
      <c r="N32" s="22">
        <f>'[2]2025'!N24</f>
        <v>2.1</v>
      </c>
      <c r="O32" s="22">
        <f>'[2]2025'!O24</f>
        <v>2.2999999999999998</v>
      </c>
      <c r="P32" s="22" t="str">
        <f>'[2]2025'!P24</f>
        <v/>
      </c>
      <c r="Q32" s="22" t="str">
        <f>'[2]2025'!Q24</f>
        <v/>
      </c>
    </row>
    <row r="33" spans="1:17" ht="13.2" x14ac:dyDescent="0.25">
      <c r="B33" s="12" t="s">
        <v>31</v>
      </c>
      <c r="D33" s="4" t="s">
        <v>32</v>
      </c>
      <c r="E33" s="9"/>
      <c r="F33" s="22">
        <f>'[2]2025'!F25</f>
        <v>33.4</v>
      </c>
      <c r="G33" s="22">
        <f>'[2]2025'!G25</f>
        <v>37.9</v>
      </c>
      <c r="H33" s="22">
        <f>'[2]2025'!H25</f>
        <v>40.5</v>
      </c>
      <c r="I33" s="22">
        <f>'[2]2025'!I25</f>
        <v>42.3</v>
      </c>
      <c r="J33" s="22">
        <f>'[2]2025'!J25</f>
        <v>46.4</v>
      </c>
      <c r="K33" s="22">
        <f>'[2]2025'!K25</f>
        <v>44.9</v>
      </c>
      <c r="L33" s="22">
        <f>'[2]2025'!L25</f>
        <v>44.2</v>
      </c>
      <c r="M33" s="22">
        <f>'[2]2025'!M25</f>
        <v>45.1</v>
      </c>
      <c r="N33" s="22">
        <f>'[2]2025'!N25</f>
        <v>48.2</v>
      </c>
      <c r="O33" s="22">
        <f>'[2]2025'!O25</f>
        <v>47.7</v>
      </c>
      <c r="P33" s="22" t="str">
        <f>'[2]2025'!P25</f>
        <v/>
      </c>
      <c r="Q33" s="22" t="str">
        <f>'[2]2025'!Q25</f>
        <v/>
      </c>
    </row>
    <row r="38" spans="1:17" x14ac:dyDescent="0.3">
      <c r="A38" s="1" t="str">
        <f>"Daten "&amp;[1]Tabelle1!$A$1</f>
        <v>Daten Oktober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0DF90-A402-4F6F-B68B-FAAEA10D08C9}">
  <dimension ref="A1:Q38"/>
  <sheetViews>
    <sheetView topLeftCell="A8" workbookViewId="0">
      <selection activeCell="E12" sqref="E12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33203125" style="10" bestFit="1" customWidth="1"/>
    <col min="6" max="6" width="9.6640625" customWidth="1"/>
    <col min="7" max="8" width="9.33203125" bestFit="1" customWidth="1"/>
    <col min="9" max="9" width="12.6640625" style="1" collapsed="1"/>
    <col min="10" max="13" width="9.33203125" bestFit="1" customWidth="1"/>
    <col min="14" max="14" width="10.664062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2024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tr">
        <f>[1]Tabelle1!$B$1</f>
        <v>Jan. -Okt.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v>4759</v>
      </c>
      <c r="G8" s="22">
        <v>4749</v>
      </c>
      <c r="H8" s="22">
        <v>4745</v>
      </c>
      <c r="I8" s="22">
        <v>4748</v>
      </c>
      <c r="J8" s="22">
        <v>4751</v>
      </c>
      <c r="K8" s="22">
        <v>4753</v>
      </c>
      <c r="L8" s="22">
        <v>4744</v>
      </c>
      <c r="M8" s="22">
        <v>4741</v>
      </c>
      <c r="N8" s="22">
        <v>4730</v>
      </c>
      <c r="O8" s="22">
        <v>4751</v>
      </c>
      <c r="P8" s="22">
        <v>4744</v>
      </c>
      <c r="Q8" s="22">
        <v>4730</v>
      </c>
    </row>
    <row r="9" spans="1:17" ht="13.2" x14ac:dyDescent="0.25">
      <c r="A9" s="12"/>
      <c r="B9" s="12"/>
      <c r="D9" s="4" t="s">
        <v>26</v>
      </c>
      <c r="E9" s="9"/>
      <c r="F9" s="20">
        <v>-0.97794423637120076</v>
      </c>
      <c r="G9" s="20">
        <v>-1.1037067888379823</v>
      </c>
      <c r="H9" s="20">
        <v>-1.0633861551292796</v>
      </c>
      <c r="I9" s="20">
        <v>-0.83542188805346029</v>
      </c>
      <c r="J9" s="20">
        <v>-0.83489876852431166</v>
      </c>
      <c r="K9" s="20">
        <v>-0.91723994163018574</v>
      </c>
      <c r="L9" s="20">
        <v>-0.96033402922755329</v>
      </c>
      <c r="M9" s="20">
        <v>-0.89882943143813065</v>
      </c>
      <c r="N9" s="20">
        <v>-1.3350020859407579</v>
      </c>
      <c r="O9" s="20">
        <v>-0.77276524644945255</v>
      </c>
      <c r="P9" s="20">
        <v>-0.96033402922755329</v>
      </c>
      <c r="Q9" s="20">
        <v>-0.94240837696335689</v>
      </c>
    </row>
    <row r="10" spans="1:17" ht="13.2" x14ac:dyDescent="0.25">
      <c r="A10" s="12"/>
      <c r="B10" s="12"/>
      <c r="D10" s="24" t="s">
        <v>50</v>
      </c>
      <c r="E10" s="25"/>
      <c r="F10" s="26">
        <v>-6.4294140778607982</v>
      </c>
      <c r="G10" s="26">
        <v>-6.6443876548063656</v>
      </c>
      <c r="H10" s="26">
        <v>-6.612871481991732</v>
      </c>
      <c r="I10" s="26">
        <v>-6.7007270583611671</v>
      </c>
      <c r="J10" s="26">
        <v>-6.3842364532019644</v>
      </c>
      <c r="K10" s="26">
        <v>-6.3079045929430322</v>
      </c>
      <c r="L10" s="26">
        <v>-6.5957865721598807</v>
      </c>
      <c r="M10" s="26">
        <v>-6.8016512679378849</v>
      </c>
      <c r="N10" s="26">
        <v>-6.9447176864056672</v>
      </c>
      <c r="O10" s="26">
        <v>-6.2549329123914816</v>
      </c>
      <c r="P10" s="26">
        <v>-6.4299802761341169</v>
      </c>
      <c r="Q10" s="26">
        <v>-6.355177192635125</v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v>4449</v>
      </c>
      <c r="G11" s="22">
        <v>4439</v>
      </c>
      <c r="H11" s="22">
        <v>4516</v>
      </c>
      <c r="I11" s="22">
        <v>4579</v>
      </c>
      <c r="J11" s="22">
        <v>4618</v>
      </c>
      <c r="K11" s="22">
        <v>4625</v>
      </c>
      <c r="L11" s="22">
        <v>4608</v>
      </c>
      <c r="M11" s="22">
        <v>4595</v>
      </c>
      <c r="N11" s="22">
        <v>4578</v>
      </c>
      <c r="O11" s="22">
        <v>4585</v>
      </c>
      <c r="P11" s="22">
        <v>4489</v>
      </c>
      <c r="Q11" s="22">
        <v>4464</v>
      </c>
    </row>
    <row r="12" spans="1:17" ht="13.2" x14ac:dyDescent="0.25">
      <c r="B12" s="12"/>
      <c r="D12" s="4" t="s">
        <v>26</v>
      </c>
      <c r="E12" s="9"/>
      <c r="F12" s="20">
        <v>-0.53655264922871027</v>
      </c>
      <c r="G12" s="20">
        <v>-1.2897487213698042</v>
      </c>
      <c r="H12" s="20">
        <v>-0.81265099934108775</v>
      </c>
      <c r="I12" s="20">
        <v>-1.2081984897518936</v>
      </c>
      <c r="J12" s="20">
        <v>-0.88001717106675414</v>
      </c>
      <c r="K12" s="20">
        <v>-0.98479982873045913</v>
      </c>
      <c r="L12" s="20">
        <v>-0.86058519793459709</v>
      </c>
      <c r="M12" s="20">
        <v>-1.140275387263344</v>
      </c>
      <c r="N12" s="20">
        <v>-1.6330038676407383</v>
      </c>
      <c r="O12" s="20">
        <v>-0.9719222462203021</v>
      </c>
      <c r="P12" s="20">
        <v>-0.86130742049469688</v>
      </c>
      <c r="Q12" s="20">
        <v>-0.88809946714032151</v>
      </c>
    </row>
    <row r="13" spans="1:17" ht="13.2" x14ac:dyDescent="0.25">
      <c r="B13" s="12"/>
      <c r="D13" s="24" t="s">
        <v>50</v>
      </c>
      <c r="E13" s="25"/>
      <c r="F13" s="26">
        <v>-8.4379501955134799</v>
      </c>
      <c r="G13" s="26">
        <v>-8.6061354745727812</v>
      </c>
      <c r="H13" s="26">
        <v>-7.6104746317512308</v>
      </c>
      <c r="I13" s="26">
        <v>-7.8857372762019651</v>
      </c>
      <c r="J13" s="26">
        <v>-7.2318200080353563</v>
      </c>
      <c r="K13" s="26">
        <v>-7.1471592049789194</v>
      </c>
      <c r="L13" s="26">
        <v>-7.7107951131584258</v>
      </c>
      <c r="M13" s="26">
        <v>-8.1183763247350527</v>
      </c>
      <c r="N13" s="26">
        <v>-8.3299959951942384</v>
      </c>
      <c r="O13" s="26">
        <v>-7.709339774557165</v>
      </c>
      <c r="P13" s="26">
        <v>-8.4064476637420995</v>
      </c>
      <c r="Q13" s="26">
        <v>-8.1292447005556738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v>345935</v>
      </c>
      <c r="G14" s="23">
        <v>346595</v>
      </c>
      <c r="H14" s="23">
        <v>346120</v>
      </c>
      <c r="I14" s="23">
        <v>346234</v>
      </c>
      <c r="J14" s="23">
        <v>347224</v>
      </c>
      <c r="K14" s="23">
        <v>347305</v>
      </c>
      <c r="L14" s="23">
        <v>348046</v>
      </c>
      <c r="M14" s="23">
        <v>348026</v>
      </c>
      <c r="N14" s="23">
        <v>347946</v>
      </c>
      <c r="O14" s="23">
        <v>349548</v>
      </c>
      <c r="P14" s="23">
        <v>349066</v>
      </c>
      <c r="Q14" s="23">
        <v>348307</v>
      </c>
    </row>
    <row r="15" spans="1:17" ht="13.2" x14ac:dyDescent="0.25">
      <c r="B15" s="12"/>
      <c r="D15" s="4" t="s">
        <v>26</v>
      </c>
      <c r="E15" s="9"/>
      <c r="F15" s="20">
        <v>1.848335232307889</v>
      </c>
      <c r="G15" s="20">
        <v>1.3764701408936872</v>
      </c>
      <c r="H15" s="20">
        <v>1.2535287492503642</v>
      </c>
      <c r="I15" s="20">
        <v>1.2270602303259608</v>
      </c>
      <c r="J15" s="20">
        <v>1.2675062267045405</v>
      </c>
      <c r="K15" s="20">
        <v>1.0788770598199022</v>
      </c>
      <c r="L15" s="20">
        <v>0.74477600275564271</v>
      </c>
      <c r="M15" s="20">
        <v>0.87797864908969814</v>
      </c>
      <c r="N15" s="20">
        <v>0.59179124542134787</v>
      </c>
      <c r="O15" s="20">
        <v>0.973487627752192</v>
      </c>
      <c r="P15" s="20">
        <v>0.77312147072069592</v>
      </c>
      <c r="Q15" s="20">
        <v>0.57781268589050683</v>
      </c>
    </row>
    <row r="16" spans="1:17" ht="13.2" x14ac:dyDescent="0.25">
      <c r="B16" s="12"/>
      <c r="D16" s="24" t="s">
        <v>50</v>
      </c>
      <c r="E16" s="25"/>
      <c r="F16" s="26">
        <v>6.6689895685261149</v>
      </c>
      <c r="G16" s="26">
        <v>7.0980520604157959</v>
      </c>
      <c r="H16" s="26">
        <v>6.9740847769312779</v>
      </c>
      <c r="I16" s="26">
        <v>6.8564092118339062</v>
      </c>
      <c r="J16" s="26">
        <v>7.2741821372409134</v>
      </c>
      <c r="K16" s="26">
        <v>7.100675652755811</v>
      </c>
      <c r="L16" s="26">
        <v>7.114477316583006</v>
      </c>
      <c r="M16" s="26">
        <v>7.052971882238225</v>
      </c>
      <c r="N16" s="26">
        <v>6.9757145887713392</v>
      </c>
      <c r="O16" s="26">
        <v>7.5611737482152535</v>
      </c>
      <c r="P16" s="26">
        <v>7.1902128352131598</v>
      </c>
      <c r="Q16" s="26">
        <v>7.1727036640451018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v>327942</v>
      </c>
      <c r="G17" s="23">
        <v>328371</v>
      </c>
      <c r="H17" s="23">
        <v>330336</v>
      </c>
      <c r="I17" s="23">
        <v>331638</v>
      </c>
      <c r="J17" s="23">
        <v>333047</v>
      </c>
      <c r="K17" s="23">
        <v>332962</v>
      </c>
      <c r="L17" s="23">
        <v>333961</v>
      </c>
      <c r="M17" s="23">
        <v>334160</v>
      </c>
      <c r="N17" s="23">
        <v>333361</v>
      </c>
      <c r="O17" s="23">
        <v>335021</v>
      </c>
      <c r="P17" s="23">
        <v>334006</v>
      </c>
      <c r="Q17" s="23">
        <v>332437</v>
      </c>
    </row>
    <row r="18" spans="2:17" ht="13.2" x14ac:dyDescent="0.25">
      <c r="B18" s="12"/>
      <c r="D18" s="4" t="s">
        <v>26</v>
      </c>
      <c r="E18" s="9"/>
      <c r="F18" s="20">
        <v>2.4761107187720626</v>
      </c>
      <c r="G18" s="20">
        <v>1.4464501419572429</v>
      </c>
      <c r="H18" s="20">
        <v>1.2983667686797418</v>
      </c>
      <c r="I18" s="20">
        <v>1.1217865647840171</v>
      </c>
      <c r="J18" s="20">
        <v>0.81945873948053816</v>
      </c>
      <c r="K18" s="20">
        <v>0.45193444838655239</v>
      </c>
      <c r="L18" s="20">
        <v>0.76426855908371749</v>
      </c>
      <c r="M18" s="20">
        <v>0.92449690273906526</v>
      </c>
      <c r="N18" s="20">
        <v>0.23935170568159947</v>
      </c>
      <c r="O18" s="20">
        <v>0.75758942803351204</v>
      </c>
      <c r="P18" s="20">
        <v>1.0164980568283255</v>
      </c>
      <c r="Q18" s="20">
        <v>0.82739627974972052</v>
      </c>
    </row>
    <row r="19" spans="2:17" ht="13.2" x14ac:dyDescent="0.25">
      <c r="B19" s="12"/>
      <c r="D19" s="24" t="s">
        <v>50</v>
      </c>
      <c r="E19" s="25"/>
      <c r="F19" s="26">
        <v>4.3387792112756784</v>
      </c>
      <c r="G19" s="26">
        <v>4.6267325155328933</v>
      </c>
      <c r="H19" s="26">
        <v>5.0947754213831615</v>
      </c>
      <c r="I19" s="26">
        <v>4.7534816433925329</v>
      </c>
      <c r="J19" s="26">
        <v>5.2464093286353091</v>
      </c>
      <c r="K19" s="26">
        <v>4.9135388570996383</v>
      </c>
      <c r="L19" s="26">
        <v>4.9492162457732576</v>
      </c>
      <c r="M19" s="26">
        <v>5.0038336329013617</v>
      </c>
      <c r="N19" s="26">
        <v>4.9605486042455169</v>
      </c>
      <c r="O19" s="26">
        <v>5.3793576351208969</v>
      </c>
      <c r="P19" s="26">
        <v>5.1454223212795966</v>
      </c>
      <c r="Q19" s="26">
        <v>5.2222271458324059</v>
      </c>
    </row>
    <row r="20" spans="2:17" s="10" customFormat="1" ht="13.2" x14ac:dyDescent="0.25">
      <c r="B20" s="9" t="s">
        <v>25</v>
      </c>
      <c r="D20" s="21" t="s">
        <v>21</v>
      </c>
      <c r="E20" s="9">
        <f>IF('2025'!G20="",'2024'!F20,IF('2025'!H20="",SUM('2024'!F20:'2024'!G20),IF('2025'!I20="",SUM('2024'!F20:'2024'!H20),IF('2025'!J20="",SUM('2024'!F20:'2024'!I20),IF('2025'!K20="",SUM('2024'!F20:'2024'!J20),IF('2025'!L20="",SUM('2024'!F20:'2024'!K20),IF('2025'!M20="",SUM('2024'!F20:'2024'!L20),IF('2025'!N20="",SUM('2024'!F20:'2024'!M20),IF('2025'!O20="",SUM('2024'!F20:'2024'!N20),IF('2025'!P20="",SUM('2024'!F20:'2024'!O20),IF('2025'!Q20="",SUM('2024'!F20:'2024'!P20),SUM('2024'!F20:'2024'!Q20))))))))))))</f>
        <v>20474082</v>
      </c>
      <c r="F20" s="22">
        <v>1533144</v>
      </c>
      <c r="G20" s="22">
        <v>1587774</v>
      </c>
      <c r="H20" s="22">
        <v>1877602</v>
      </c>
      <c r="I20" s="22">
        <v>2035975</v>
      </c>
      <c r="J20" s="22">
        <v>2242328</v>
      </c>
      <c r="K20" s="22">
        <v>2369358</v>
      </c>
      <c r="L20" s="22">
        <v>2136324</v>
      </c>
      <c r="M20" s="22">
        <v>2242248</v>
      </c>
      <c r="N20" s="22">
        <v>2286789</v>
      </c>
      <c r="O20" s="22">
        <v>2162540</v>
      </c>
      <c r="P20" s="22">
        <v>2132477</v>
      </c>
      <c r="Q20" s="22">
        <v>1902780</v>
      </c>
    </row>
    <row r="21" spans="2:17" ht="13.2" x14ac:dyDescent="0.25">
      <c r="D21" s="4" t="s">
        <v>26</v>
      </c>
      <c r="E21" s="11"/>
      <c r="F21" s="22">
        <v>10</v>
      </c>
      <c r="G21" s="22">
        <v>6.7</v>
      </c>
      <c r="H21" s="22">
        <v>0.8</v>
      </c>
      <c r="I21" s="22">
        <v>5.5</v>
      </c>
      <c r="J21" s="22">
        <v>-3</v>
      </c>
      <c r="K21" s="22">
        <v>7.5</v>
      </c>
      <c r="L21" s="22">
        <v>11.1</v>
      </c>
      <c r="M21" s="22">
        <v>0.3</v>
      </c>
      <c r="N21" s="22">
        <v>-1.9</v>
      </c>
      <c r="O21" s="22">
        <v>3.1</v>
      </c>
      <c r="P21" s="22">
        <v>8.6</v>
      </c>
      <c r="Q21" s="22">
        <v>3.8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IF('2025'!G22="",'2024'!F22,IF('2025'!H22="",SUM('2024'!F22:'2024'!G22),IF('2025'!I22="",SUM('2024'!F22:'2024'!H22),IF('2025'!J22="",SUM('2024'!F22:'2024'!I22),IF('2025'!K22="",SUM('2024'!F22:'2024'!J22),IF('2025'!L22="",SUM('2024'!F22:'2024'!K22),IF('2025'!M22="",SUM('2024'!F22:'2024'!L22),IF('2025'!N22="",SUM('2024'!F22:'2024'!M22),IF('2025'!O22="",SUM('2024'!F22:'2024'!N22),IF('2025'!P22="",SUM('2024'!F22:'2024'!O22),IF('2025'!Q22="",SUM('2024'!F22:'2024'!P22),SUM('2024'!F22:'2024'!Q22))))))))))))</f>
        <v>15925345</v>
      </c>
      <c r="F22" s="22">
        <v>1193197</v>
      </c>
      <c r="G22" s="22">
        <v>1261731</v>
      </c>
      <c r="H22" s="22">
        <v>1499115</v>
      </c>
      <c r="I22" s="22">
        <v>1609183</v>
      </c>
      <c r="J22" s="22">
        <v>1777722</v>
      </c>
      <c r="K22" s="22">
        <v>1725056</v>
      </c>
      <c r="L22" s="22">
        <v>1586863</v>
      </c>
      <c r="M22" s="22">
        <v>1726134</v>
      </c>
      <c r="N22" s="22">
        <v>1830269</v>
      </c>
      <c r="O22" s="22">
        <v>1716075</v>
      </c>
      <c r="P22" s="22">
        <v>1655211</v>
      </c>
      <c r="Q22" s="22">
        <v>1324296</v>
      </c>
    </row>
    <row r="23" spans="2:17" s="10" customFormat="1" ht="13.2" x14ac:dyDescent="0.25">
      <c r="C23" s="9" t="s">
        <v>28</v>
      </c>
      <c r="D23" s="21" t="s">
        <v>21</v>
      </c>
      <c r="E23" s="9">
        <f>IF('2025'!G23="",'2024'!F23,IF('2025'!H23="",SUM('2024'!F23:'2024'!G23),IF('2025'!I23="",SUM('2024'!F23:'2024'!H23),IF('2025'!J23="",SUM('2024'!F23:'2024'!I23),IF('2025'!K23="",SUM('2024'!F23:'2024'!J23),IF('2025'!L23="",SUM('2024'!F23:'2024'!K23),IF('2025'!M23="",SUM('2024'!F23:'2024'!L23),IF('2025'!N23="",SUM('2024'!F23:'2024'!M23),IF('2025'!O23="",SUM('2024'!F23:'2024'!N23),IF('2025'!P23="",SUM('2024'!F23:'2024'!O23),IF('2025'!Q23="",SUM('2024'!F23:'2024'!P23),SUM('2024'!F23:'2024'!Q23))))))))))))</f>
        <v>4548737</v>
      </c>
      <c r="F23" s="22">
        <v>339947</v>
      </c>
      <c r="G23" s="22">
        <v>326043</v>
      </c>
      <c r="H23" s="22">
        <v>378487</v>
      </c>
      <c r="I23" s="22">
        <v>426792</v>
      </c>
      <c r="J23" s="22">
        <v>464606</v>
      </c>
      <c r="K23" s="22">
        <v>644302</v>
      </c>
      <c r="L23" s="22">
        <v>549461</v>
      </c>
      <c r="M23" s="22">
        <v>516114</v>
      </c>
      <c r="N23" s="22">
        <v>456520</v>
      </c>
      <c r="O23" s="22">
        <v>446465</v>
      </c>
      <c r="P23" s="22">
        <v>477266</v>
      </c>
      <c r="Q23" s="22">
        <v>578484</v>
      </c>
    </row>
    <row r="24" spans="2:17" ht="13.2" x14ac:dyDescent="0.25">
      <c r="C24" s="12" t="s">
        <v>27</v>
      </c>
      <c r="D24" s="4" t="s">
        <v>26</v>
      </c>
      <c r="E24" s="11"/>
      <c r="F24" s="22">
        <v>7.7</v>
      </c>
      <c r="G24" s="22">
        <v>7.4</v>
      </c>
      <c r="H24" s="22">
        <v>-0.8</v>
      </c>
      <c r="I24" s="22">
        <v>4.3</v>
      </c>
      <c r="J24" s="22">
        <v>-3.2</v>
      </c>
      <c r="K24" s="22">
        <v>-2.2999999999999998</v>
      </c>
      <c r="L24" s="22">
        <v>7.3</v>
      </c>
      <c r="M24" s="22">
        <v>-1.4</v>
      </c>
      <c r="N24" s="22">
        <v>-3.2</v>
      </c>
      <c r="O24" s="22">
        <v>5</v>
      </c>
      <c r="P24" s="22">
        <v>7.3</v>
      </c>
      <c r="Q24" s="22">
        <v>2.4</v>
      </c>
    </row>
    <row r="25" spans="2:17" ht="13.2" x14ac:dyDescent="0.25">
      <c r="C25" s="12" t="s">
        <v>28</v>
      </c>
      <c r="D25" s="4" t="s">
        <v>26</v>
      </c>
      <c r="E25" s="11"/>
      <c r="F25" s="22">
        <v>19</v>
      </c>
      <c r="G25" s="22">
        <v>4.0999999999999996</v>
      </c>
      <c r="H25" s="22">
        <v>8.1</v>
      </c>
      <c r="I25" s="22">
        <v>10.1</v>
      </c>
      <c r="J25" s="22">
        <v>-2.4</v>
      </c>
      <c r="K25" s="22">
        <v>46.4</v>
      </c>
      <c r="L25" s="22">
        <v>23.6</v>
      </c>
      <c r="M25" s="22">
        <v>6.6</v>
      </c>
      <c r="N25" s="22">
        <v>3.8</v>
      </c>
      <c r="O25" s="22">
        <v>-3.3</v>
      </c>
      <c r="P25" s="22">
        <v>13</v>
      </c>
      <c r="Q25" s="22">
        <v>7.2</v>
      </c>
    </row>
    <row r="26" spans="2:17" s="10" customFormat="1" ht="13.2" x14ac:dyDescent="0.25">
      <c r="B26" s="9" t="s">
        <v>29</v>
      </c>
      <c r="D26" s="21" t="s">
        <v>21</v>
      </c>
      <c r="E26" s="9">
        <f>IF('2025'!G26="",'2024'!F26,IF('2025'!H26="",SUM('2024'!F26:'2024'!G26),IF('2025'!I26="",SUM('2024'!F26:'2024'!H26),IF('2025'!J26="",SUM('2024'!F26:'2024'!I26),IF('2025'!K26="",SUM('2024'!F26:'2024'!J26),IF('2025'!L26="",SUM('2024'!F26:'2024'!K26),IF('2025'!M26="",SUM('2024'!F26:'2024'!L26),IF('2025'!N26="",SUM('2024'!F26:'2024'!M26),IF('2025'!O26="",SUM('2024'!F26:'2024'!N26),IF('2025'!P26="",SUM('2024'!F26:'2024'!O26),IF('2025'!Q26="",SUM('2024'!F26:'2024'!P26),SUM('2024'!F26:'2024'!Q26))))))))))))</f>
        <v>45988216</v>
      </c>
      <c r="F26" s="22">
        <v>3494994</v>
      </c>
      <c r="G26" s="22">
        <v>3582931</v>
      </c>
      <c r="H26" s="22">
        <v>4225767</v>
      </c>
      <c r="I26" s="22">
        <v>4424997</v>
      </c>
      <c r="J26" s="22">
        <v>4995822</v>
      </c>
      <c r="K26" s="22">
        <v>5266552</v>
      </c>
      <c r="L26" s="22">
        <v>4961911</v>
      </c>
      <c r="M26" s="22">
        <v>5192861</v>
      </c>
      <c r="N26" s="22">
        <v>4925672</v>
      </c>
      <c r="O26" s="22">
        <v>4916709</v>
      </c>
      <c r="P26" s="22">
        <v>4507953</v>
      </c>
      <c r="Q26" s="22">
        <v>4038750</v>
      </c>
    </row>
    <row r="27" spans="2:17" ht="13.2" x14ac:dyDescent="0.25">
      <c r="D27" s="4" t="s">
        <v>26</v>
      </c>
      <c r="E27" s="11"/>
      <c r="F27" s="22">
        <v>6.2</v>
      </c>
      <c r="G27" s="22">
        <v>3.9</v>
      </c>
      <c r="H27" s="22">
        <v>-0.2</v>
      </c>
      <c r="I27" s="22">
        <v>-0.9</v>
      </c>
      <c r="J27" s="22">
        <v>-3.6</v>
      </c>
      <c r="K27" s="22">
        <v>6.5</v>
      </c>
      <c r="L27" s="22">
        <v>6.1</v>
      </c>
      <c r="M27" s="22">
        <v>-0.1</v>
      </c>
      <c r="N27" s="22">
        <v>-3.1</v>
      </c>
      <c r="O27" s="22">
        <v>0.3</v>
      </c>
      <c r="P27" s="22">
        <v>6</v>
      </c>
      <c r="Q27" s="22">
        <v>3.1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IF('2025'!G28="",'2024'!F28,IF('2025'!H28="",SUM('2024'!F28:'2024'!G28),IF('2025'!I28="",SUM('2024'!F28:'2024'!H28),IF('2025'!J28="",SUM('2024'!F28:'2024'!I28),IF('2025'!K28="",SUM('2024'!F28:'2024'!J28),IF('2025'!L28="",SUM('2024'!F28:'2024'!K28),IF('2025'!M28="",SUM('2024'!F28:'2024'!L28),IF('2025'!N28="",SUM('2024'!F28:'2024'!M28),IF('2025'!O28="",SUM('2024'!F28:'2024'!N28),IF('2025'!P28="",SUM('2024'!F28:'2024'!O28),IF('2025'!Q28="",SUM('2024'!F28:'2024'!P28),SUM('2024'!F28:'2024'!Q28))))))))))))</f>
        <v>36655361</v>
      </c>
      <c r="F28" s="22">
        <v>2789916</v>
      </c>
      <c r="G28" s="22">
        <v>2886000</v>
      </c>
      <c r="H28" s="22">
        <v>3460999</v>
      </c>
      <c r="I28" s="22">
        <v>3585201</v>
      </c>
      <c r="J28" s="22">
        <v>4053773</v>
      </c>
      <c r="K28" s="22">
        <v>3924680</v>
      </c>
      <c r="L28" s="22">
        <v>3840576</v>
      </c>
      <c r="M28" s="22">
        <v>4070607</v>
      </c>
      <c r="N28" s="22">
        <v>4018675</v>
      </c>
      <c r="O28" s="22">
        <v>4024934</v>
      </c>
      <c r="P28" s="22">
        <v>3596873</v>
      </c>
      <c r="Q28" s="22">
        <v>2962434</v>
      </c>
    </row>
    <row r="29" spans="2:17" s="10" customFormat="1" ht="13.2" x14ac:dyDescent="0.25">
      <c r="C29" s="9" t="s">
        <v>28</v>
      </c>
      <c r="D29" s="21" t="s">
        <v>21</v>
      </c>
      <c r="E29" s="9">
        <f>IF('2025'!G29="",'2024'!F29,IF('2025'!H29="",SUM('2024'!F29:'2024'!G29),IF('2025'!I29="",SUM('2024'!F29:'2024'!H29),IF('2025'!J29="",SUM('2024'!F29:'2024'!I29),IF('2025'!K29="",SUM('2024'!F29:'2024'!J29),IF('2025'!L29="",SUM('2024'!F29:'2024'!K29),IF('2025'!M29="",SUM('2024'!F29:'2024'!L29),IF('2025'!N29="",SUM('2024'!F29:'2024'!M29),IF('2025'!O29="",SUM('2024'!F29:'2024'!N29),IF('2025'!P29="",SUM('2024'!F29:'2024'!O29),IF('2025'!Q29="",SUM('2024'!F29:'2024'!P29),SUM('2024'!F29:'2024'!Q29))))))))))))</f>
        <v>9332855</v>
      </c>
      <c r="F29" s="22">
        <v>705078</v>
      </c>
      <c r="G29" s="22">
        <v>696931</v>
      </c>
      <c r="H29" s="22">
        <v>764768</v>
      </c>
      <c r="I29" s="22">
        <v>839796</v>
      </c>
      <c r="J29" s="22">
        <v>942049</v>
      </c>
      <c r="K29" s="22">
        <v>1341872</v>
      </c>
      <c r="L29" s="22">
        <v>1121335</v>
      </c>
      <c r="M29" s="22">
        <v>1122254</v>
      </c>
      <c r="N29" s="22">
        <v>906997</v>
      </c>
      <c r="O29" s="22">
        <v>891775</v>
      </c>
      <c r="P29" s="22">
        <v>911080</v>
      </c>
      <c r="Q29" s="22">
        <v>1076316</v>
      </c>
    </row>
    <row r="30" spans="2:17" ht="13.2" x14ac:dyDescent="0.25">
      <c r="C30" s="12" t="s">
        <v>27</v>
      </c>
      <c r="D30" s="4" t="s">
        <v>26</v>
      </c>
      <c r="E30" s="11"/>
      <c r="F30" s="22">
        <v>4.2</v>
      </c>
      <c r="G30" s="22">
        <v>4.9000000000000004</v>
      </c>
      <c r="H30" s="22">
        <v>-0.2</v>
      </c>
      <c r="I30" s="22">
        <v>-2.1</v>
      </c>
      <c r="J30" s="22">
        <v>-3</v>
      </c>
      <c r="K30" s="22">
        <v>-2.4</v>
      </c>
      <c r="L30" s="22">
        <v>3.4</v>
      </c>
      <c r="M30" s="22">
        <v>-0.9</v>
      </c>
      <c r="N30" s="22">
        <v>-3.8</v>
      </c>
      <c r="O30" s="22">
        <v>2.6</v>
      </c>
      <c r="P30" s="22">
        <v>5</v>
      </c>
      <c r="Q30" s="22">
        <v>1.6</v>
      </c>
    </row>
    <row r="31" spans="2:17" ht="13.2" x14ac:dyDescent="0.25">
      <c r="C31" s="12" t="s">
        <v>28</v>
      </c>
      <c r="D31" s="4" t="s">
        <v>26</v>
      </c>
      <c r="E31" s="11"/>
      <c r="F31" s="22">
        <v>14.8</v>
      </c>
      <c r="G31" s="22">
        <v>0.3</v>
      </c>
      <c r="H31" s="22">
        <v>0.1</v>
      </c>
      <c r="I31" s="22">
        <v>4.3</v>
      </c>
      <c r="J31" s="22">
        <v>-6</v>
      </c>
      <c r="K31" s="22" t="s">
        <v>52</v>
      </c>
      <c r="L31" s="22">
        <v>16.8</v>
      </c>
      <c r="M31" s="22">
        <v>3</v>
      </c>
      <c r="N31" s="22">
        <v>0.2</v>
      </c>
      <c r="O31" s="22">
        <v>-9.1999999999999993</v>
      </c>
      <c r="P31" s="22">
        <v>9.6999999999999993</v>
      </c>
      <c r="Q31" s="22">
        <v>7.3</v>
      </c>
    </row>
    <row r="32" spans="2:17" ht="13.2" x14ac:dyDescent="0.25">
      <c r="B32" s="12" t="s">
        <v>30</v>
      </c>
      <c r="D32" s="4" t="s">
        <v>21</v>
      </c>
      <c r="E32" s="11">
        <f>E26/E20</f>
        <v>2.2461674227933637</v>
      </c>
      <c r="F32" s="22">
        <v>2.2999999999999998</v>
      </c>
      <c r="G32" s="22">
        <v>2.2999999999999998</v>
      </c>
      <c r="H32" s="22">
        <v>2.2999999999999998</v>
      </c>
      <c r="I32" s="22">
        <v>2.2000000000000002</v>
      </c>
      <c r="J32" s="22">
        <v>2.2000000000000002</v>
      </c>
      <c r="K32" s="22">
        <v>2.2000000000000002</v>
      </c>
      <c r="L32" s="22">
        <v>2.2999999999999998</v>
      </c>
      <c r="M32" s="22">
        <v>2.2999999999999998</v>
      </c>
      <c r="N32" s="22">
        <v>2.2000000000000002</v>
      </c>
      <c r="O32" s="22">
        <v>2.2999999999999998</v>
      </c>
      <c r="P32" s="22">
        <v>2.1</v>
      </c>
      <c r="Q32" s="22">
        <v>2.1</v>
      </c>
    </row>
    <row r="33" spans="1:17" ht="13.2" x14ac:dyDescent="0.25">
      <c r="B33" s="12" t="s">
        <v>31</v>
      </c>
      <c r="D33" s="4" t="s">
        <v>32</v>
      </c>
      <c r="E33" s="9"/>
      <c r="F33" s="22">
        <v>34.700000000000003</v>
      </c>
      <c r="G33" s="22">
        <v>37.4</v>
      </c>
      <c r="H33" s="22">
        <v>40.299999999999997</v>
      </c>
      <c r="I33" s="22">
        <v>42.9</v>
      </c>
      <c r="J33" s="22">
        <v>44.5</v>
      </c>
      <c r="K33" s="22">
        <v>49.6</v>
      </c>
      <c r="L33" s="22">
        <v>43.8</v>
      </c>
      <c r="M33" s="22">
        <v>45.7</v>
      </c>
      <c r="N33" s="22">
        <v>46.8</v>
      </c>
      <c r="O33" s="22">
        <v>45.4</v>
      </c>
      <c r="P33" s="22">
        <v>44.5</v>
      </c>
      <c r="Q33" s="22">
        <v>39.9</v>
      </c>
    </row>
    <row r="38" spans="1:17" x14ac:dyDescent="0.3">
      <c r="A38" s="1" t="s">
        <v>53</v>
      </c>
    </row>
  </sheetData>
  <mergeCells count="5">
    <mergeCell ref="A4:C7"/>
    <mergeCell ref="D4:D7"/>
    <mergeCell ref="F4:Q4"/>
    <mergeCell ref="F5:Q5"/>
    <mergeCell ref="F6:Q6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4EDCD-D044-4FBC-B37F-65E0D4A14C86}">
  <dimension ref="A1:Q33"/>
  <sheetViews>
    <sheetView zoomScale="85" zoomScaleNormal="85" workbookViewId="0">
      <pane xSplit="4" ySplit="7" topLeftCell="E22" activePane="bottomRight" state="frozen"/>
      <selection pane="topRight"/>
      <selection pane="bottomLeft"/>
      <selection pane="bottomRight" activeCell="E7" sqref="E7:E32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33203125" style="10" bestFit="1" customWidth="1"/>
    <col min="6" max="6" width="9.6640625" customWidth="1"/>
    <col min="7" max="8" width="9.33203125" bestFit="1" customWidth="1"/>
    <col min="9" max="9" width="12.6640625" style="1" collapsed="1"/>
    <col min="10" max="13" width="9.33203125" bestFit="1" customWidth="1"/>
    <col min="14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2023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 t="str">
        <f>[1]Tabelle1!$B$1</f>
        <v>Jan. -Okt.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f>'[3]2023'!F8</f>
        <v>4806</v>
      </c>
      <c r="G8" s="22">
        <f>'[3]2023'!G8</f>
        <v>4802</v>
      </c>
      <c r="H8" s="22">
        <f>'[3]2023'!H8</f>
        <v>4796</v>
      </c>
      <c r="I8" s="22">
        <f>'[3]2023'!I8</f>
        <v>4788</v>
      </c>
      <c r="J8" s="22">
        <f>'[3]2023'!J8</f>
        <v>4791</v>
      </c>
      <c r="K8" s="22">
        <f>'[3]2023'!K8</f>
        <v>4797</v>
      </c>
      <c r="L8" s="22">
        <f>'[3]2023'!L8</f>
        <v>4790</v>
      </c>
      <c r="M8" s="22">
        <f>'[3]2023'!M8</f>
        <v>4784</v>
      </c>
      <c r="N8" s="22">
        <f>'[3]2023'!N8</f>
        <v>4794</v>
      </c>
      <c r="O8" s="22">
        <f>'[3]2023'!O8</f>
        <v>4788</v>
      </c>
      <c r="P8" s="22">
        <f>'[3]2023'!P8</f>
        <v>4790</v>
      </c>
      <c r="Q8" s="22">
        <f>'[3]2023'!Q8</f>
        <v>4775</v>
      </c>
    </row>
    <row r="9" spans="1:17" ht="13.2" x14ac:dyDescent="0.25">
      <c r="A9" s="12"/>
      <c r="B9" s="12"/>
      <c r="D9" s="4" t="s">
        <v>26</v>
      </c>
      <c r="E9" s="9"/>
      <c r="F9" s="20">
        <f>100*F8/'2022'!F8-100</f>
        <v>-2.0383204239706458</v>
      </c>
      <c r="G9" s="20">
        <f>100*G8/'2022'!G8-100</f>
        <v>-2.0799347471451881</v>
      </c>
      <c r="H9" s="20">
        <f>100*H8/'2022'!H8-100</f>
        <v>-2.1024698918146498</v>
      </c>
      <c r="I9" s="20">
        <f>100*I8/'2022'!I8-100</f>
        <v>-2.2258525627935484</v>
      </c>
      <c r="J9" s="20">
        <f>100*J8/'2022'!J8-100</f>
        <v>-2.4236252545824897</v>
      </c>
      <c r="K9" s="20">
        <f>100*K8/'2022'!K8-100</f>
        <v>-2.1020408163265358</v>
      </c>
      <c r="L9" s="20">
        <f>100*L8/'2022'!L8-100</f>
        <v>-2.0850367947669639</v>
      </c>
      <c r="M9" s="20">
        <f>100*M8/'2022'!M8-100</f>
        <v>-1.9270192701927016</v>
      </c>
      <c r="N9" s="20">
        <f>100*N8/'2022'!N8-100</f>
        <v>-1.479654747225652</v>
      </c>
      <c r="O9" s="20">
        <f>100*O8/'2022'!O8-100</f>
        <v>-1.461206009466963</v>
      </c>
      <c r="P9" s="20">
        <f>100*P8/'2022'!P8-100</f>
        <v>-1.4808720691073631</v>
      </c>
      <c r="Q9" s="20">
        <f>100*Q8/'2022'!Q8-100</f>
        <v>-1.4040883749741937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-5.5053086905230089</v>
      </c>
      <c r="G10" s="26">
        <f>100*G8/'2019'!G8-100</f>
        <v>-5.6025162178101056</v>
      </c>
      <c r="H10" s="26">
        <f>100*H8/'2019'!H8-100</f>
        <v>-5.6091320606179949</v>
      </c>
      <c r="I10" s="26">
        <f>100*I8/'2019'!I8-100</f>
        <v>-5.9147180192572222</v>
      </c>
      <c r="J10" s="26">
        <f>100*J8/'2019'!J8-100</f>
        <v>-5.5960591133004982</v>
      </c>
      <c r="K10" s="26">
        <f>100*K8/'2019'!K8-100</f>
        <v>-5.4405677114133653</v>
      </c>
      <c r="L10" s="26">
        <f>100*L8/'2019'!L8-100</f>
        <v>-5.6900964756841859</v>
      </c>
      <c r="M10" s="26">
        <f>100*M8/'2019'!M8-100</f>
        <v>-5.956359347355999</v>
      </c>
      <c r="N10" s="26">
        <f>100*N8/'2019'!N8-100</f>
        <v>-5.6856187290969871</v>
      </c>
      <c r="O10" s="26">
        <f>100*O8/'2019'!O8-100</f>
        <v>-5.5248618784530379</v>
      </c>
      <c r="P10" s="26">
        <f>100*P8/'2019'!P8-100</f>
        <v>-5.5226824457593722</v>
      </c>
      <c r="Q10" s="26">
        <f>100*Q8/'2019'!Q8-100</f>
        <v>-5.464264502078791</v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f>'[3]2023'!F9</f>
        <v>4473</v>
      </c>
      <c r="G11" s="22">
        <f>'[3]2023'!G9</f>
        <v>4497</v>
      </c>
      <c r="H11" s="22">
        <f>'[3]2023'!H9</f>
        <v>4553</v>
      </c>
      <c r="I11" s="22">
        <f>'[3]2023'!I9</f>
        <v>4635</v>
      </c>
      <c r="J11" s="22">
        <f>'[3]2023'!J9</f>
        <v>4659</v>
      </c>
      <c r="K11" s="22">
        <f>'[3]2023'!K9</f>
        <v>4671</v>
      </c>
      <c r="L11" s="22">
        <f>'[3]2023'!L9</f>
        <v>4648</v>
      </c>
      <c r="M11" s="22">
        <f>'[3]2023'!M9</f>
        <v>4648</v>
      </c>
      <c r="N11" s="22">
        <f>'[3]2023'!N9</f>
        <v>4654</v>
      </c>
      <c r="O11" s="22">
        <f>'[3]2023'!O9</f>
        <v>4630</v>
      </c>
      <c r="P11" s="22">
        <f>'[3]2023'!P9</f>
        <v>4528</v>
      </c>
      <c r="Q11" s="22">
        <f>'[3]2023'!Q9</f>
        <v>4504</v>
      </c>
    </row>
    <row r="12" spans="1:17" ht="13.2" x14ac:dyDescent="0.25">
      <c r="B12" s="12"/>
      <c r="D12" s="4" t="s">
        <v>26</v>
      </c>
      <c r="E12" s="9"/>
      <c r="F12" s="20">
        <f>100*F11/'2022'!F11-100</f>
        <v>-1.3018534863195015</v>
      </c>
      <c r="G12" s="20">
        <f>100*G11/'2022'!G11-100</f>
        <v>-0.64074237737516171</v>
      </c>
      <c r="H12" s="20">
        <f>100*H11/'2022'!H11-100</f>
        <v>-0.93559617058311062</v>
      </c>
      <c r="I12" s="20">
        <f>100*I11/'2022'!I11-100</f>
        <v>-0.81318210999357632</v>
      </c>
      <c r="J12" s="20">
        <f>100*J11/'2022'!J11-100</f>
        <v>-1.2714558169103611</v>
      </c>
      <c r="K12" s="20">
        <f>100*K11/'2022'!K11-100</f>
        <v>-1.2682308180088739</v>
      </c>
      <c r="L12" s="20">
        <f>100*L11/'2022'!L11-100</f>
        <v>-1.8373812038014847</v>
      </c>
      <c r="M12" s="20">
        <f>100*M11/'2022'!M11-100</f>
        <v>-1.5462825672527032</v>
      </c>
      <c r="N12" s="20">
        <f>100*N11/'2022'!N11-100</f>
        <v>-1.4191908493963155</v>
      </c>
      <c r="O12" s="20">
        <f>100*O11/'2022'!O11-100</f>
        <v>-1.3003623960775883</v>
      </c>
      <c r="P12" s="20">
        <f>100*P11/'2022'!P11-100</f>
        <v>-1.4366565084893352</v>
      </c>
      <c r="Q12" s="20">
        <f>100*Q11/'2022'!Q11-100</f>
        <v>-1.0979358805445827</v>
      </c>
    </row>
    <row r="13" spans="1:17" ht="13.2" x14ac:dyDescent="0.25">
      <c r="B13" s="12"/>
      <c r="D13" s="24" t="s">
        <v>50</v>
      </c>
      <c r="E13" s="25"/>
      <c r="F13" s="26">
        <f>100*F11/'2019'!F9-100</f>
        <v>-7.9440214035809902</v>
      </c>
      <c r="G13" s="26">
        <f>100*G11/'2019'!G9-100</f>
        <v>-7.4119827053736884</v>
      </c>
      <c r="H13" s="26">
        <f>100*H11/'2019'!H9-100</f>
        <v>-6.8535188216039273</v>
      </c>
      <c r="I13" s="26">
        <f>100*I11/'2019'!I9-100</f>
        <v>-6.7592033796016864</v>
      </c>
      <c r="J13" s="26">
        <f>100*J11/'2019'!J9-100</f>
        <v>-6.4081960626757706</v>
      </c>
      <c r="K13" s="26">
        <f>100*K11/'2019'!K9-100</f>
        <v>-6.2236498695041149</v>
      </c>
      <c r="L13" s="26">
        <f>100*L11/'2019'!L9-100</f>
        <v>-6.9096735429601495</v>
      </c>
      <c r="M13" s="26">
        <f>100*M11/'2019'!M9-100</f>
        <v>-7.0585882823435355</v>
      </c>
      <c r="N13" s="26">
        <f>100*N11/'2019'!N9-100</f>
        <v>-6.808169803764514</v>
      </c>
      <c r="O13" s="26">
        <f>100*O11/'2019'!O9-100</f>
        <v>-6.8035426731078843</v>
      </c>
      <c r="P13" s="26">
        <f>100*P11/'2019'!P9-100</f>
        <v>-7.6106916955723278</v>
      </c>
      <c r="Q13" s="26">
        <f>100*Q11/'2019'!Q9-100</f>
        <v>-7.3060300473348434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f>'[3]2023'!F10</f>
        <v>339657</v>
      </c>
      <c r="G14" s="23">
        <f>'[3]2023'!G10</f>
        <v>341889</v>
      </c>
      <c r="H14" s="23">
        <f>'[3]2023'!H10</f>
        <v>341835</v>
      </c>
      <c r="I14" s="23">
        <f>'[3]2023'!I10</f>
        <v>342037</v>
      </c>
      <c r="J14" s="23">
        <f>'[3]2023'!J10</f>
        <v>342878</v>
      </c>
      <c r="K14" s="23">
        <f>'[3]2023'!K10</f>
        <v>343598</v>
      </c>
      <c r="L14" s="23">
        <f>'[3]2023'!L10</f>
        <v>345473</v>
      </c>
      <c r="M14" s="23">
        <f>'[3]2023'!M10</f>
        <v>344997</v>
      </c>
      <c r="N14" s="23">
        <f>'[3]2023'!N10</f>
        <v>345899</v>
      </c>
      <c r="O14" s="23">
        <f>'[3]2023'!O10</f>
        <v>346178</v>
      </c>
      <c r="P14" s="23">
        <f>'[3]2023'!P10</f>
        <v>346388</v>
      </c>
      <c r="Q14" s="23">
        <f>'[3]2023'!Q10</f>
        <v>346306</v>
      </c>
    </row>
    <row r="15" spans="1:17" ht="13.2" x14ac:dyDescent="0.25">
      <c r="B15" s="12"/>
      <c r="D15" s="4" t="s">
        <v>26</v>
      </c>
      <c r="E15" s="9"/>
      <c r="F15" s="20">
        <f>100*F14/'2022'!F14-100</f>
        <v>2.8796001817355688</v>
      </c>
      <c r="G15" s="20">
        <f>100*G14/'2022'!G14-100</f>
        <v>3.4434869957761975</v>
      </c>
      <c r="H15" s="20">
        <f>100*H14/'2022'!H14-100</f>
        <v>2.663943657741811</v>
      </c>
      <c r="I15" s="20">
        <f>100*I14/'2022'!I14-100</f>
        <v>2.4679522706778698</v>
      </c>
      <c r="J15" s="20">
        <f>100*J14/'2022'!J14-100</f>
        <v>2.3724218647367223</v>
      </c>
      <c r="K15" s="20">
        <v>0.7</v>
      </c>
      <c r="L15" s="20">
        <f>100*L14/'2022'!L14-100</f>
        <v>2.6119835213957572</v>
      </c>
      <c r="M15" s="20">
        <f>100*M14/'2022'!M14-100</f>
        <v>2.5034836631795372</v>
      </c>
      <c r="N15" s="20">
        <f>100*N14/'2022'!N14-100</f>
        <v>2.7278343044839204</v>
      </c>
      <c r="O15" s="20">
        <f>100*O14/'2022'!O14-100</f>
        <v>2.9216502998355907</v>
      </c>
      <c r="P15" s="20">
        <f>100*P14/'2022'!P14-100</f>
        <v>2.5897098719361225</v>
      </c>
      <c r="Q15" s="20">
        <f>100*Q14/'2022'!Q14-100</f>
        <v>2.6411179774448357</v>
      </c>
    </row>
    <row r="16" spans="1:17" ht="13.2" x14ac:dyDescent="0.25">
      <c r="B16" s="12"/>
      <c r="D16" s="24" t="s">
        <v>50</v>
      </c>
      <c r="E16" s="25"/>
      <c r="F16" s="26">
        <f>100*F14/'2019'!F10-100</f>
        <v>4.7331694968039528</v>
      </c>
      <c r="G16" s="26">
        <f>100*G14/'2019'!G10-100</f>
        <v>5.6438953847675037</v>
      </c>
      <c r="H16" s="26">
        <f>100*H14/'2019'!H10-100</f>
        <v>5.6497349755064761</v>
      </c>
      <c r="I16" s="26">
        <f>100*I14/'2019'!I10-100</f>
        <v>5.561110802486283</v>
      </c>
      <c r="J16" s="26">
        <f>100*J14/'2019'!J10-100</f>
        <v>5.9314938565677693</v>
      </c>
      <c r="K16" s="26">
        <f>100*K14/'2019'!K10-100</f>
        <v>5.9575242306779046</v>
      </c>
      <c r="L16" s="26">
        <f>100*L14/'2019'!L10-100</f>
        <v>6.3226120167790469</v>
      </c>
      <c r="M16" s="26">
        <f>100*M14/'2019'!M10-100</f>
        <v>6.1212499653949379</v>
      </c>
      <c r="N16" s="26">
        <f>100*N14/'2019'!N10-100</f>
        <v>6.3463661043421098</v>
      </c>
      <c r="O16" s="26">
        <f>100*O14/'2019'!O10-100</f>
        <v>6.5241740928560858</v>
      </c>
      <c r="P16" s="26">
        <f>100*P14/'2019'!P10-100</f>
        <v>6.3678600710576632</v>
      </c>
      <c r="Q16" s="26">
        <f>100*Q14/'2019'!Q10-100</f>
        <v>6.5570037785080473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f>'[3]2023'!F11</f>
        <v>320018</v>
      </c>
      <c r="G17" s="23">
        <f>'[3]2023'!G11</f>
        <v>323689</v>
      </c>
      <c r="H17" s="23">
        <f>'[3]2023'!H11</f>
        <v>326102</v>
      </c>
      <c r="I17" s="23">
        <f>'[3]2023'!I11</f>
        <v>327959</v>
      </c>
      <c r="J17" s="23">
        <f>'[3]2023'!J11</f>
        <v>330340</v>
      </c>
      <c r="K17" s="23">
        <f>'[3]2023'!K11</f>
        <v>331464</v>
      </c>
      <c r="L17" s="23">
        <f>'[3]2023'!L11</f>
        <v>331428</v>
      </c>
      <c r="M17" s="23">
        <f>'[3]2023'!M11</f>
        <v>331099</v>
      </c>
      <c r="N17" s="23">
        <f>'[3]2023'!N11</f>
        <v>332565</v>
      </c>
      <c r="O17" s="23">
        <f>'[3]2023'!O11</f>
        <v>332502</v>
      </c>
      <c r="P17" s="23">
        <f>'[3]2023'!P11</f>
        <v>330645</v>
      </c>
      <c r="Q17" s="23">
        <f>'[3]2023'!Q11</f>
        <v>329709</v>
      </c>
    </row>
    <row r="18" spans="2:17" ht="13.2" x14ac:dyDescent="0.25">
      <c r="B18" s="12"/>
      <c r="D18" s="4" t="s">
        <v>26</v>
      </c>
      <c r="E18" s="9"/>
      <c r="F18" s="20">
        <f>100*F17/'2022'!F17-100</f>
        <v>4.0796945432784497</v>
      </c>
      <c r="G18" s="20">
        <f>100*G17/'2022'!G17-100</f>
        <v>4.9765845938302675</v>
      </c>
      <c r="H18" s="20">
        <f>100*H17/'2022'!H17-100</f>
        <v>3.7299284932692132</v>
      </c>
      <c r="I18" s="20">
        <f>100*I17/'2022'!I17-100</f>
        <v>3.6994994608849083</v>
      </c>
      <c r="J18" s="20">
        <f>100*J17/'2022'!J17-100</f>
        <v>3.3675659776330065</v>
      </c>
      <c r="K18" s="20">
        <f>100*K17/'2022'!K17-100</f>
        <v>2.9004628695428067</v>
      </c>
      <c r="L18" s="20">
        <f>100*L17/'2022'!L17-100</f>
        <v>2.7588131336619881</v>
      </c>
      <c r="M18" s="20">
        <f>100*M17/'2022'!M17-100</f>
        <v>2.6564888336314993</v>
      </c>
      <c r="N18" s="20">
        <f>100*N17/'2022'!N17-100</f>
        <v>2.8015282749411199</v>
      </c>
      <c r="O18" s="20">
        <f>100*O17/'2022'!O17-100</f>
        <v>3.0346225236978199</v>
      </c>
      <c r="P18" s="20">
        <f>100*P17/'2022'!P17-100</f>
        <v>2.8035494422127414</v>
      </c>
      <c r="Q18" s="20">
        <f>100*Q17/'2022'!Q17-100</f>
        <v>3.2628542614730804</v>
      </c>
    </row>
    <row r="19" spans="2:17" ht="13.2" x14ac:dyDescent="0.25">
      <c r="B19" s="12"/>
      <c r="D19" s="24" t="s">
        <v>50</v>
      </c>
      <c r="E19" s="25"/>
      <c r="F19" s="26">
        <f>100*F17/'2019'!F11-100</f>
        <v>1.8176611889724938</v>
      </c>
      <c r="G19" s="26">
        <f>100*G17/'2019'!G11-100</f>
        <v>3.1349370718496061</v>
      </c>
      <c r="H19" s="26">
        <f>100*H17/'2019'!H11-100</f>
        <v>3.7477491235102889</v>
      </c>
      <c r="I19" s="26">
        <f>100*I17/'2019'!I11-100</f>
        <v>3.5914071556497476</v>
      </c>
      <c r="J19" s="26">
        <f>100*J17/'2019'!J11-100</f>
        <v>4.3909684147324128</v>
      </c>
      <c r="K19" s="26">
        <f>100*K17/'2019'!K11-100</f>
        <v>4.4415315973885185</v>
      </c>
      <c r="L19" s="26">
        <f>100*L17/'2019'!L11-100</f>
        <v>4.1532060387414731</v>
      </c>
      <c r="M19" s="26">
        <f>100*M17/'2019'!M11-100</f>
        <v>4.0419688533038425</v>
      </c>
      <c r="N19" s="26">
        <f>100*N17/'2019'!N11-100</f>
        <v>4.7099236160525919</v>
      </c>
      <c r="O19" s="26">
        <f>100*O17/'2019'!O11-100</f>
        <v>4.5870174478404806</v>
      </c>
      <c r="P19" s="26">
        <f>100*P17/'2019'!P11-100</f>
        <v>4.0873761651571954</v>
      </c>
      <c r="Q19" s="26">
        <f>100*Q17/'2019'!Q11-100</f>
        <v>4.3587665934455515</v>
      </c>
    </row>
    <row r="20" spans="2:17" s="10" customFormat="1" ht="13.2" x14ac:dyDescent="0.25">
      <c r="B20" s="9" t="s">
        <v>25</v>
      </c>
      <c r="D20" s="21" t="s">
        <v>21</v>
      </c>
      <c r="E20" s="9">
        <f>IF('2025'!G20="",'2023'!F20,IF('2025'!H20="",SUM('2023'!F20:'2023'!G20),IF('2025'!I20="",SUM('2023'!F20:'2023'!H20),IF('2025'!J20="",SUM('2023'!F20:'2023'!I20),IF('2025'!K20="",SUM('2023'!F20:'2023'!J20),IF('2025'!L20="",SUM('2023'!F20:'2023'!K20),IF('2025'!M20="",SUM('2023'!F20:'2023'!L20),IF('2025'!N20="",SUM('2023'!F20:'2023'!M20),IF('2025'!O20="",SUM('2023'!F20:'2023'!N20),IF('2025'!P20="",SUM('2023'!F20:'2023'!O20),IF('2025'!Q20="",SUM('2023'!F20:'2023'!P20),SUM('2023'!F20:'2023'!Q20))))))))))))</f>
        <v>19777630</v>
      </c>
      <c r="F20" s="22">
        <f>'[3]2023'!F12</f>
        <v>1393547</v>
      </c>
      <c r="G20" s="22">
        <f>'[3]2023'!G12</f>
        <v>1488099</v>
      </c>
      <c r="H20" s="22">
        <f>'[3]2023'!H12</f>
        <v>1861851</v>
      </c>
      <c r="I20" s="22">
        <f>'[3]2023'!I12</f>
        <v>1930195</v>
      </c>
      <c r="J20" s="22">
        <f>'[3]2023'!J12</f>
        <v>2311998</v>
      </c>
      <c r="K20" s="22">
        <f>'[3]2023'!K12</f>
        <v>2205040</v>
      </c>
      <c r="L20" s="22">
        <f>'[3]2023'!L12</f>
        <v>1923564</v>
      </c>
      <c r="M20" s="22">
        <f>'[3]2023'!M12</f>
        <v>2235747</v>
      </c>
      <c r="N20" s="22">
        <f>'[3]2023'!N12</f>
        <v>2330714</v>
      </c>
      <c r="O20" s="22">
        <f>'[3]2023'!O12</f>
        <v>2096875</v>
      </c>
      <c r="P20" s="22">
        <f>'[3]2023'!P12</f>
        <v>1964385</v>
      </c>
      <c r="Q20" s="22">
        <f>'[3]2023'!Q12</f>
        <v>1833227</v>
      </c>
    </row>
    <row r="21" spans="2:17" ht="13.2" x14ac:dyDescent="0.25">
      <c r="D21" s="4" t="s">
        <v>26</v>
      </c>
      <c r="E21" s="11"/>
      <c r="F21" s="22">
        <f>'[3]2023'!F13</f>
        <v>77.5</v>
      </c>
      <c r="G21" s="22">
        <f>'[3]2023'!G13</f>
        <v>74.3</v>
      </c>
      <c r="H21" s="22">
        <f>'[3]2023'!H13</f>
        <v>49.5</v>
      </c>
      <c r="I21" s="22">
        <f>'[3]2023'!I13</f>
        <v>22.1</v>
      </c>
      <c r="J21" s="22">
        <f>'[3]2023'!J13</f>
        <v>12.5</v>
      </c>
      <c r="K21" s="22">
        <f>'[3]2023'!K13</f>
        <v>6</v>
      </c>
      <c r="L21" s="22">
        <f>'[3]2023'!L13</f>
        <v>0</v>
      </c>
      <c r="M21" s="22">
        <f>'[3]2023'!M13</f>
        <v>3.5</v>
      </c>
      <c r="N21" s="22">
        <f>'[3]2023'!N13</f>
        <v>7.7</v>
      </c>
      <c r="O21" s="22">
        <f>'[3]2023'!O13</f>
        <v>5.9</v>
      </c>
      <c r="P21" s="22">
        <f>'[3]2023'!P13</f>
        <v>7.5</v>
      </c>
      <c r="Q21" s="22">
        <f>'[3]2023'!Q13</f>
        <v>9.9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IF('2025'!G22="",'2023'!F22,IF('2025'!H22="",SUM('2023'!F22:'2023'!G22),IF('2025'!I22="",SUM('2023'!F22:'2023'!H22),IF('2025'!J22="",SUM('2023'!F22:'2023'!I22),IF('2025'!K22="",SUM('2023'!F22:'2023'!J22),IF('2025'!L22="",SUM('2023'!F22:'2023'!K22),IF('2025'!M22="",SUM('2023'!F22:'2023'!L22),IF('2025'!N22="",SUM('2023'!F22:'2023'!M22),IF('2025'!O22="",SUM('2023'!F22:'2023'!N22),IF('2025'!P22="",SUM('2023'!F22:'2023'!O22),IF('2025'!Q22="",SUM('2023'!F22:'2023'!P22),SUM('2023'!F22:'2023'!Q22))))))))))))</f>
        <v>15694152</v>
      </c>
      <c r="F22" s="22">
        <f>'[3]2023'!F14</f>
        <v>1107797</v>
      </c>
      <c r="G22" s="22">
        <f>'[3]2023'!G14</f>
        <v>1174884</v>
      </c>
      <c r="H22" s="22">
        <f>'[3]2023'!H14</f>
        <v>1511846</v>
      </c>
      <c r="I22" s="22">
        <f>'[3]2023'!I14</f>
        <v>1542610</v>
      </c>
      <c r="J22" s="22">
        <f>'[3]2023'!J14</f>
        <v>1835767</v>
      </c>
      <c r="K22" s="22">
        <f>'[3]2023'!K14</f>
        <v>1765031</v>
      </c>
      <c r="L22" s="22">
        <f>'[3]2023'!L14</f>
        <v>1479009</v>
      </c>
      <c r="M22" s="22">
        <f>'[3]2023'!M14</f>
        <v>1751421</v>
      </c>
      <c r="N22" s="22">
        <f>'[3]2023'!N14</f>
        <v>1890722</v>
      </c>
      <c r="O22" s="22">
        <f>'[3]2023'!O14</f>
        <v>1635065</v>
      </c>
      <c r="P22" s="22">
        <f>'[3]2023'!P14</f>
        <v>1542094</v>
      </c>
      <c r="Q22" s="22">
        <f>'[3]2023'!Q14</f>
        <v>1293691</v>
      </c>
    </row>
    <row r="23" spans="2:17" s="10" customFormat="1" ht="13.2" x14ac:dyDescent="0.25">
      <c r="C23" s="9" t="s">
        <v>28</v>
      </c>
      <c r="D23" s="21" t="s">
        <v>21</v>
      </c>
      <c r="E23" s="9">
        <f>IF('2025'!G23="",'2023'!F23,IF('2025'!H23="",SUM('2023'!F23:'2023'!G23),IF('2025'!I23="",SUM('2023'!F23:'2023'!H23),IF('2025'!J23="",SUM('2023'!F23:'2023'!I23),IF('2025'!K23="",SUM('2023'!F23:'2023'!J23),IF('2025'!L23="",SUM('2023'!F23:'2023'!K23),IF('2025'!M23="",SUM('2023'!F23:'2023'!L23),IF('2025'!N23="",SUM('2023'!F23:'2023'!M23),IF('2025'!O23="",SUM('2023'!F23:'2023'!N23),IF('2025'!P23="",SUM('2023'!F23:'2023'!O23),IF('2025'!Q23="",SUM('2023'!F23:'2023'!P23),SUM('2023'!F23:'2023'!Q23))))))))))))</f>
        <v>4083478</v>
      </c>
      <c r="F23" s="22">
        <f>'[3]2023'!F15</f>
        <v>285750</v>
      </c>
      <c r="G23" s="22">
        <f>'[3]2023'!G15</f>
        <v>313215</v>
      </c>
      <c r="H23" s="22">
        <f>'[3]2023'!H15</f>
        <v>350005</v>
      </c>
      <c r="I23" s="22">
        <f>'[3]2023'!I15</f>
        <v>387585</v>
      </c>
      <c r="J23" s="22">
        <f>'[3]2023'!J15</f>
        <v>476231</v>
      </c>
      <c r="K23" s="22">
        <f>'[3]2023'!K15</f>
        <v>440009</v>
      </c>
      <c r="L23" s="22">
        <f>'[3]2023'!L15</f>
        <v>444555</v>
      </c>
      <c r="M23" s="22">
        <f>'[3]2023'!M15</f>
        <v>484326</v>
      </c>
      <c r="N23" s="22">
        <f>'[3]2023'!N15</f>
        <v>439992</v>
      </c>
      <c r="O23" s="22">
        <f>'[3]2023'!O15</f>
        <v>461810</v>
      </c>
      <c r="P23" s="22">
        <f>'[3]2023'!P15</f>
        <v>422291</v>
      </c>
      <c r="Q23" s="22">
        <f>'[3]2023'!Q15</f>
        <v>539536</v>
      </c>
    </row>
    <row r="24" spans="2:17" ht="13.2" x14ac:dyDescent="0.25">
      <c r="C24" s="12" t="s">
        <v>27</v>
      </c>
      <c r="D24" s="4" t="s">
        <v>26</v>
      </c>
      <c r="E24" s="11"/>
      <c r="F24" s="22">
        <f>'[3]2023'!F16</f>
        <v>72.2</v>
      </c>
      <c r="G24" s="22">
        <f>'[3]2023'!G16</f>
        <v>66.900000000000006</v>
      </c>
      <c r="H24" s="22">
        <f>'[3]2023'!H16</f>
        <v>43.9</v>
      </c>
      <c r="I24" s="22">
        <f>'[3]2023'!I16</f>
        <v>18.5</v>
      </c>
      <c r="J24" s="22">
        <f>'[3]2023'!J16</f>
        <v>8.4</v>
      </c>
      <c r="K24" s="22">
        <f>'[3]2023'!K16</f>
        <v>2.7</v>
      </c>
      <c r="L24" s="22">
        <f>'[3]2023'!L16</f>
        <v>-2.8</v>
      </c>
      <c r="M24" s="22">
        <f>'[3]2023'!M16</f>
        <v>1.7</v>
      </c>
      <c r="N24" s="22">
        <f>'[3]2023'!N16</f>
        <v>6.8</v>
      </c>
      <c r="O24" s="22">
        <f>'[3]2023'!O16</f>
        <v>3.6</v>
      </c>
      <c r="P24" s="22">
        <f>'[3]2023'!P16</f>
        <v>6.8</v>
      </c>
      <c r="Q24" s="22">
        <f>'[3]2023'!Q16</f>
        <v>7.6</v>
      </c>
    </row>
    <row r="25" spans="2:17" ht="13.2" x14ac:dyDescent="0.25">
      <c r="C25" s="12" t="s">
        <v>28</v>
      </c>
      <c r="D25" s="4" t="s">
        <v>26</v>
      </c>
      <c r="E25" s="11"/>
      <c r="F25" s="22">
        <f>'[3]2023'!F17</f>
        <v>101.6</v>
      </c>
      <c r="G25" s="22">
        <f>'[3]2023'!G17</f>
        <v>108.7</v>
      </c>
      <c r="H25" s="22">
        <f>'[3]2023'!H17</f>
        <v>79.7</v>
      </c>
      <c r="I25" s="22">
        <f>'[3]2023'!I17</f>
        <v>39.1</v>
      </c>
      <c r="J25" s="22">
        <f>'[3]2023'!J17</f>
        <v>31.4</v>
      </c>
      <c r="K25" s="22">
        <f>'[3]2023'!K17</f>
        <v>21.8</v>
      </c>
      <c r="L25" s="22">
        <f>'[3]2023'!L17</f>
        <v>10.7</v>
      </c>
      <c r="M25" s="22">
        <f>'[3]2023'!M17</f>
        <v>10.4</v>
      </c>
      <c r="N25" s="22">
        <f>'[3]2023'!N17</f>
        <v>12</v>
      </c>
      <c r="O25" s="22">
        <f>'[3]2023'!O17</f>
        <v>15</v>
      </c>
      <c r="P25" s="22">
        <f>'[3]2023'!P17</f>
        <v>10.5</v>
      </c>
      <c r="Q25" s="22">
        <f>'[3]2023'!Q17</f>
        <v>15.7</v>
      </c>
    </row>
    <row r="26" spans="2:17" s="10" customFormat="1" ht="13.2" x14ac:dyDescent="0.25">
      <c r="B26" s="9" t="s">
        <v>29</v>
      </c>
      <c r="D26" s="21" t="s">
        <v>21</v>
      </c>
      <c r="E26" s="9">
        <f>IF('2025'!G26="",'2023'!F26,IF('2025'!H26="",SUM('2023'!F26:'2023'!G26),IF('2025'!I26="",SUM('2023'!F26:'2023'!H26),IF('2025'!J26="",SUM('2023'!F26:'2023'!I26),IF('2025'!K26="",SUM('2023'!F26:'2023'!J26),IF('2025'!L26="",SUM('2023'!F26:'2023'!K26),IF('2025'!M26="",SUM('2023'!F26:'2023'!L26),IF('2025'!N26="",SUM('2023'!F26:'2023'!M26),IF('2025'!O26="",SUM('2023'!F26:'2023'!N26),IF('2025'!P26="",SUM('2023'!F26:'2023'!O26),IF('2025'!Q26="",SUM('2023'!F26:'2023'!P26),SUM('2023'!F26:'2023'!Q26))))))))))))</f>
        <v>45425719</v>
      </c>
      <c r="F26" s="22">
        <f>'[3]2023'!F18</f>
        <v>3292298</v>
      </c>
      <c r="G26" s="22">
        <f>'[3]2023'!G18</f>
        <v>3447002</v>
      </c>
      <c r="H26" s="22">
        <f>'[3]2023'!H18</f>
        <v>4233560</v>
      </c>
      <c r="I26" s="22">
        <f>'[3]2023'!I18</f>
        <v>4466714</v>
      </c>
      <c r="J26" s="22">
        <f>'[3]2023'!J18</f>
        <v>5183027</v>
      </c>
      <c r="K26" s="22">
        <f>'[3]2023'!K18</f>
        <v>4946921</v>
      </c>
      <c r="L26" s="22">
        <f>'[3]2023'!L18</f>
        <v>4675531</v>
      </c>
      <c r="M26" s="22">
        <f>'[3]2023'!M18</f>
        <v>5195621</v>
      </c>
      <c r="N26" s="22">
        <f>'[3]2023'!N18</f>
        <v>5080789</v>
      </c>
      <c r="O26" s="22">
        <f>'[3]2023'!O18</f>
        <v>4904256</v>
      </c>
      <c r="P26" s="22">
        <f>'[3]2023'!P18</f>
        <v>4254751</v>
      </c>
      <c r="Q26" s="22">
        <f>'[3]2023'!Q18</f>
        <v>3918745</v>
      </c>
    </row>
    <row r="27" spans="2:17" ht="13.2" x14ac:dyDescent="0.25">
      <c r="D27" s="4" t="s">
        <v>26</v>
      </c>
      <c r="E27" s="11"/>
      <c r="F27" s="22">
        <f>'[3]2023'!F19</f>
        <v>54.3</v>
      </c>
      <c r="G27" s="22">
        <f>'[3]2023'!G19</f>
        <v>54.6</v>
      </c>
      <c r="H27" s="22">
        <f>'[3]2023'!H19</f>
        <v>38.200000000000003</v>
      </c>
      <c r="I27" s="22">
        <f>'[3]2023'!I19</f>
        <v>17.8</v>
      </c>
      <c r="J27" s="22">
        <f>'[3]2023'!J19</f>
        <v>12.4</v>
      </c>
      <c r="K27" s="22">
        <f>'[3]2023'!K19</f>
        <v>5</v>
      </c>
      <c r="L27" s="22">
        <f>'[3]2023'!L19</f>
        <v>0.9</v>
      </c>
      <c r="M27" s="22">
        <f>'[3]2023'!M19</f>
        <v>3</v>
      </c>
      <c r="N27" s="22">
        <f>'[3]2023'!N19</f>
        <v>4.5999999999999996</v>
      </c>
      <c r="O27" s="22">
        <f>'[3]2023'!O19</f>
        <v>2.9</v>
      </c>
      <c r="P27" s="22">
        <f>'[3]2023'!P19</f>
        <v>5</v>
      </c>
      <c r="Q27" s="22">
        <f>'[3]2023'!Q19</f>
        <v>7.7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IF('2025'!G28="",'2023'!F28,IF('2025'!H28="",SUM('2023'!F28:'2023'!G28),IF('2025'!I28="",SUM('2023'!F28:'2023'!H28),IF('2025'!J28="",SUM('2023'!F28:'2023'!I28),IF('2025'!K28="",SUM('2023'!F28:'2023'!J28),IF('2025'!L28="",SUM('2023'!F28:'2023'!K28),IF('2025'!M28="",SUM('2023'!F28:'2023'!L28),IF('2025'!N28="",SUM('2023'!F28:'2023'!M28),IF('2025'!O28="",SUM('2023'!F28:'2023'!N28),IF('2025'!P28="",SUM('2023'!F28:'2023'!O28),IF('2025'!Q28="",SUM('2023'!F28:'2023'!P28),SUM('2023'!F28:'2023'!Q28))))))))))))</f>
        <v>36682266</v>
      </c>
      <c r="F28" s="22">
        <f>'[3]2023'!F20</f>
        <v>2678117</v>
      </c>
      <c r="G28" s="22">
        <f>'[3]2023'!G20</f>
        <v>2751902</v>
      </c>
      <c r="H28" s="22">
        <f>'[3]2023'!H20</f>
        <v>3469238</v>
      </c>
      <c r="I28" s="22">
        <f>'[3]2023'!I20</f>
        <v>3661668</v>
      </c>
      <c r="J28" s="22">
        <f>'[3]2023'!J20</f>
        <v>4181287</v>
      </c>
      <c r="K28" s="22">
        <f>'[3]2023'!K20</f>
        <v>4020821</v>
      </c>
      <c r="L28" s="22">
        <f>'[3]2023'!L20</f>
        <v>3715596</v>
      </c>
      <c r="M28" s="22">
        <f>'[3]2023'!M20</f>
        <v>4106472</v>
      </c>
      <c r="N28" s="22">
        <f>'[3]2023'!N20</f>
        <v>4175253</v>
      </c>
      <c r="O28" s="22">
        <f>'[3]2023'!O20</f>
        <v>3921912</v>
      </c>
      <c r="P28" s="22">
        <f>'[3]2023'!P20</f>
        <v>3424403</v>
      </c>
      <c r="Q28" s="22">
        <f>'[3]2023'!Q20</f>
        <v>2915811</v>
      </c>
    </row>
    <row r="29" spans="2:17" s="10" customFormat="1" ht="13.2" x14ac:dyDescent="0.25">
      <c r="C29" s="9" t="s">
        <v>28</v>
      </c>
      <c r="D29" s="21" t="s">
        <v>21</v>
      </c>
      <c r="E29" s="9">
        <f>IF('2025'!G29="",'2023'!F29,IF('2025'!H29="",SUM('2023'!F29:'2023'!G29),IF('2025'!I29="",SUM('2023'!F29:'2023'!H29),IF('2025'!J29="",SUM('2023'!F29:'2023'!I29),IF('2025'!K29="",SUM('2023'!F29:'2023'!J29),IF('2025'!L29="",SUM('2023'!F29:'2023'!K29),IF('2025'!M29="",SUM('2023'!F29:'2023'!L29),IF('2025'!N29="",SUM('2023'!F29:'2023'!M29),IF('2025'!O29="",SUM('2023'!F29:'2023'!N29),IF('2025'!P29="",SUM('2023'!F29:'2023'!O29),IF('2025'!Q29="",SUM('2023'!F29:'2023'!P29),SUM('2023'!F29:'2023'!Q29))))))))))))</f>
        <v>8743453</v>
      </c>
      <c r="F29" s="22">
        <f>'[3]2023'!F21</f>
        <v>614181</v>
      </c>
      <c r="G29" s="22">
        <f>'[3]2023'!G21</f>
        <v>695100</v>
      </c>
      <c r="H29" s="22">
        <f>'[3]2023'!H21</f>
        <v>764322</v>
      </c>
      <c r="I29" s="22">
        <f>'[3]2023'!I21</f>
        <v>805046</v>
      </c>
      <c r="J29" s="22">
        <f>'[3]2023'!J21</f>
        <v>1001740</v>
      </c>
      <c r="K29" s="22">
        <f>'[3]2023'!K21</f>
        <v>926100</v>
      </c>
      <c r="L29" s="22">
        <f>'[3]2023'!L21</f>
        <v>959935</v>
      </c>
      <c r="M29" s="22">
        <f>'[3]2023'!M21</f>
        <v>1089149</v>
      </c>
      <c r="N29" s="22">
        <f>'[3]2023'!N21</f>
        <v>905536</v>
      </c>
      <c r="O29" s="22">
        <f>'[3]2023'!O21</f>
        <v>982344</v>
      </c>
      <c r="P29" s="22">
        <f>'[3]2023'!P21</f>
        <v>830348</v>
      </c>
      <c r="Q29" s="22">
        <f>'[3]2023'!Q21</f>
        <v>1002934</v>
      </c>
    </row>
    <row r="30" spans="2:17" ht="13.2" x14ac:dyDescent="0.25">
      <c r="C30" s="12" t="s">
        <v>27</v>
      </c>
      <c r="D30" s="4" t="s">
        <v>26</v>
      </c>
      <c r="E30" s="11"/>
      <c r="F30" s="22">
        <f>'[3]2023'!F22</f>
        <v>47.9</v>
      </c>
      <c r="G30" s="22">
        <f>'[3]2023'!G22</f>
        <v>46.8</v>
      </c>
      <c r="H30" s="22">
        <f>'[3]2023'!H22</f>
        <v>32.1</v>
      </c>
      <c r="I30" s="22">
        <f>'[3]2023'!I22</f>
        <v>14.4</v>
      </c>
      <c r="J30" s="22">
        <f>'[3]2023'!J22</f>
        <v>8.6</v>
      </c>
      <c r="K30" s="22">
        <f>'[3]2023'!K22</f>
        <v>1.8</v>
      </c>
      <c r="L30" s="22">
        <f>'[3]2023'!L22</f>
        <v>-1.2</v>
      </c>
      <c r="M30" s="22">
        <f>'[3]2023'!M22</f>
        <v>1.1000000000000001</v>
      </c>
      <c r="N30" s="22">
        <f>'[3]2023'!N22</f>
        <v>4</v>
      </c>
      <c r="O30" s="22">
        <f>'[3]2023'!O22</f>
        <v>1.2</v>
      </c>
      <c r="P30" s="22">
        <f>'[3]2023'!P22</f>
        <v>4.7</v>
      </c>
      <c r="Q30" s="22">
        <f>'[3]2023'!Q22</f>
        <v>5.9</v>
      </c>
    </row>
    <row r="31" spans="2:17" ht="13.2" x14ac:dyDescent="0.25">
      <c r="C31" s="12" t="s">
        <v>28</v>
      </c>
      <c r="D31" s="4" t="s">
        <v>26</v>
      </c>
      <c r="E31" s="11"/>
      <c r="F31" s="22">
        <f>'[3]2023'!F23</f>
        <v>89.9</v>
      </c>
      <c r="G31" s="22">
        <f>'[3]2023'!G23</f>
        <v>96.3</v>
      </c>
      <c r="H31" s="22">
        <f>'[3]2023'!H23</f>
        <v>75</v>
      </c>
      <c r="I31" s="22">
        <f>'[3]2023'!I23</f>
        <v>36.1</v>
      </c>
      <c r="J31" s="22">
        <f>'[3]2023'!J23</f>
        <v>31.6</v>
      </c>
      <c r="K31" s="22">
        <f>'[3]2023'!K23</f>
        <v>22.1</v>
      </c>
      <c r="L31" s="22">
        <f>'[3]2023'!L23</f>
        <v>9.6</v>
      </c>
      <c r="M31" s="22">
        <f>'[3]2023'!M23</f>
        <v>10.6</v>
      </c>
      <c r="N31" s="22">
        <f>'[3]2023'!N23</f>
        <v>7.5</v>
      </c>
      <c r="O31" s="22">
        <f>'[3]2023'!O23</f>
        <v>10.3</v>
      </c>
      <c r="P31" s="22">
        <f>'[3]2023'!P23</f>
        <v>6.5</v>
      </c>
      <c r="Q31" s="22">
        <f>'[3]2023'!Q23</f>
        <v>13</v>
      </c>
    </row>
    <row r="32" spans="2:17" ht="13.2" x14ac:dyDescent="0.25">
      <c r="B32" s="12" t="s">
        <v>30</v>
      </c>
      <c r="D32" s="4" t="s">
        <v>21</v>
      </c>
      <c r="E32" s="11">
        <f>E26/E20</f>
        <v>2.2968231785102664</v>
      </c>
      <c r="F32" s="22">
        <f>'[3]2023'!F24</f>
        <v>2.4</v>
      </c>
      <c r="G32" s="22">
        <f>'[3]2023'!G24</f>
        <v>2.2999999999999998</v>
      </c>
      <c r="H32" s="22">
        <f>'[3]2023'!H24</f>
        <v>2.2999999999999998</v>
      </c>
      <c r="I32" s="22">
        <f>'[3]2023'!I24</f>
        <v>2.2999999999999998</v>
      </c>
      <c r="J32" s="22">
        <f>'[3]2023'!J24</f>
        <v>2.2000000000000002</v>
      </c>
      <c r="K32" s="22">
        <f>'[3]2023'!K24</f>
        <v>2.2000000000000002</v>
      </c>
      <c r="L32" s="22">
        <f>'[3]2023'!L24</f>
        <v>2.4</v>
      </c>
      <c r="M32" s="22">
        <f>'[3]2023'!M24</f>
        <v>2.2999999999999998</v>
      </c>
      <c r="N32" s="22">
        <f>'[3]2023'!N24</f>
        <v>2.2000000000000002</v>
      </c>
      <c r="O32" s="22">
        <f>'[3]2023'!O24</f>
        <v>2.2999999999999998</v>
      </c>
      <c r="P32" s="22">
        <f>'[3]2023'!P24</f>
        <v>2.2000000000000002</v>
      </c>
      <c r="Q32" s="22">
        <f>'[3]2023'!Q24</f>
        <v>2.1</v>
      </c>
    </row>
    <row r="33" spans="2:17" ht="13.2" x14ac:dyDescent="0.25">
      <c r="B33" s="12" t="s">
        <v>31</v>
      </c>
      <c r="D33" s="4" t="s">
        <v>32</v>
      </c>
      <c r="E33" s="9"/>
      <c r="F33" s="22">
        <f>'[3]2023'!F25</f>
        <v>33.6</v>
      </c>
      <c r="G33" s="22">
        <f>'[3]2023'!G25</f>
        <v>37.799999999999997</v>
      </c>
      <c r="H33" s="22">
        <f>'[3]2023'!H25</f>
        <v>41.5</v>
      </c>
      <c r="I33" s="22">
        <f>'[3]2023'!I25</f>
        <v>43.1</v>
      </c>
      <c r="J33" s="22">
        <f>'[3]2023'!J25</f>
        <v>47.1</v>
      </c>
      <c r="K33" s="22">
        <f>'[3]2023'!K25</f>
        <v>46.1</v>
      </c>
      <c r="L33" s="22">
        <f>'[3]2023'!L25</f>
        <v>41.5</v>
      </c>
      <c r="M33" s="22">
        <f>'[3]2023'!M25</f>
        <v>46.8</v>
      </c>
      <c r="N33" s="22">
        <f>'[3]2023'!N25</f>
        <v>48.3</v>
      </c>
      <c r="O33" s="22">
        <f>'[3]2023'!O25</f>
        <v>45.9</v>
      </c>
      <c r="P33" s="22">
        <f>'[3]2023'!P25</f>
        <v>42.6</v>
      </c>
      <c r="Q33" s="22">
        <f>'[3]2023'!Q25</f>
        <v>39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A992A-2086-4B1F-8945-9ACB1598848B}">
  <dimension ref="A1:Q33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20" sqref="E20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109375" style="10" bestFit="1" customWidth="1"/>
    <col min="6" max="6" width="9.6640625" customWidth="1"/>
    <col min="7" max="8" width="8.88671875" customWidth="1"/>
    <col min="9" max="9" width="12.6640625" style="1" collapsed="1"/>
    <col min="10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2022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f>'[4]Jan.-Dez. 2022'!F8</f>
        <v>4906</v>
      </c>
      <c r="G8" s="22">
        <f>'[4]Jan.-Dez. 2022'!G8</f>
        <v>4904</v>
      </c>
      <c r="H8" s="22">
        <f>'[4]Jan.-Dez. 2022'!H8</f>
        <v>4899</v>
      </c>
      <c r="I8" s="22">
        <f>'[4]Jan.-Dez. 2022'!I8</f>
        <v>4897</v>
      </c>
      <c r="J8" s="22">
        <f>'[4]Jan.-Dez. 2022'!J8</f>
        <v>4910</v>
      </c>
      <c r="K8" s="22">
        <f>'[4]Jan.-Dez. 2022'!K8</f>
        <v>4900</v>
      </c>
      <c r="L8" s="22">
        <f>'[4]Jan.-Dez. 2022'!L8</f>
        <v>4892</v>
      </c>
      <c r="M8" s="22">
        <f>'[4]Jan.-Dez. 2022'!M8</f>
        <v>4878</v>
      </c>
      <c r="N8" s="22">
        <f>'[4]Jan.-Dez. 2022'!N8</f>
        <v>4866</v>
      </c>
      <c r="O8" s="22">
        <f>'[4]Jan.-Dez. 2022'!O8</f>
        <v>4859</v>
      </c>
      <c r="P8" s="22">
        <f>'[4]Jan.-Dez. 2022'!P8</f>
        <v>4862</v>
      </c>
      <c r="Q8" s="22">
        <f>'[4]Jan.-Dez. 2022'!Q8</f>
        <v>4843</v>
      </c>
    </row>
    <row r="9" spans="1:17" ht="13.2" x14ac:dyDescent="0.25">
      <c r="A9" s="12"/>
      <c r="B9" s="12"/>
      <c r="D9" s="4" t="s">
        <v>26</v>
      </c>
      <c r="E9" s="9"/>
      <c r="F9" s="20">
        <f>100*F8/'2021'!F8-100</f>
        <v>-0.26428135799959307</v>
      </c>
      <c r="G9" s="20">
        <f>100*G8/'2021'!G8-100</f>
        <v>-0.56772100567721395</v>
      </c>
      <c r="H9" s="20">
        <f>100*H8/'2021'!H8-100</f>
        <v>-0.54811205846529276</v>
      </c>
      <c r="I9" s="20">
        <f>100*I8/'2021'!I8-100</f>
        <v>-0.30537459283387136</v>
      </c>
      <c r="J9" s="20">
        <f>100*J8/'2021'!J8-100</f>
        <v>-0.12205044751830485</v>
      </c>
      <c r="K9" s="20">
        <f>100*K8/'2021'!K8-100</f>
        <v>-0.44697277529459711</v>
      </c>
      <c r="L9" s="20">
        <f>100*L8/'2021'!L8-100</f>
        <v>-0.22435243728330079</v>
      </c>
      <c r="M9" s="20">
        <f>100*M8/'2021'!M8-100</f>
        <v>-0.67196090409285603</v>
      </c>
      <c r="N9" s="20">
        <f>100*N8/'2021'!N8-100</f>
        <v>-0.89613034623218368</v>
      </c>
      <c r="O9" s="20">
        <f>100*O8/'2021'!O8-100</f>
        <v>-0.71516142214957767</v>
      </c>
      <c r="P9" s="20">
        <f>100*P8/'2021'!P8-100</f>
        <v>-0.83622272078319781</v>
      </c>
      <c r="Q9" s="20">
        <f>100*Q8/'2021'!Q8-100</f>
        <v>-1.0825163398692865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-3.53912701533622</v>
      </c>
      <c r="G10" s="26">
        <f>100*G8/'2019'!G8-100</f>
        <v>-3.5974051503833238</v>
      </c>
      <c r="H10" s="26">
        <f>100*H8/'2019'!H8-100</f>
        <v>-3.5819720527455274</v>
      </c>
      <c r="I10" s="26">
        <f>100*I8/'2019'!I8-100</f>
        <v>-3.7728433876989556</v>
      </c>
      <c r="J10" s="26">
        <f>100*J8/'2019'!J8-100</f>
        <v>-3.2512315270935943</v>
      </c>
      <c r="K10" s="26">
        <f>100*K8/'2019'!K8-100</f>
        <v>-3.4102109205598197</v>
      </c>
      <c r="L10" s="26">
        <f>100*L8/'2019'!L8-100</f>
        <v>-3.6818271313250648</v>
      </c>
      <c r="M10" s="26">
        <f>100*M8/'2019'!M8-100</f>
        <v>-4.1085118930607365</v>
      </c>
      <c r="N10" s="26">
        <f>100*N8/'2019'!N8-100</f>
        <v>-4.2691324021247254</v>
      </c>
      <c r="O10" s="26">
        <f>100*O8/'2019'!O8-100</f>
        <v>-4.1239147592738732</v>
      </c>
      <c r="P10" s="26">
        <f>100*P8/'2019'!P8-100</f>
        <v>-4.1025641025641022</v>
      </c>
      <c r="Q10" s="26">
        <f>100*Q8/'2019'!Q8-100</f>
        <v>-4.1179964363492445</v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f>'[4]Jan.-Dez. 2022'!F9</f>
        <v>4532</v>
      </c>
      <c r="G11" s="22">
        <f>'[4]Jan.-Dez. 2022'!G9</f>
        <v>4526</v>
      </c>
      <c r="H11" s="22">
        <f>'[4]Jan.-Dez. 2022'!H9</f>
        <v>4596</v>
      </c>
      <c r="I11" s="22">
        <f>'[4]Jan.-Dez. 2022'!I9</f>
        <v>4673</v>
      </c>
      <c r="J11" s="22">
        <f>'[4]Jan.-Dez. 2022'!J9</f>
        <v>4719</v>
      </c>
      <c r="K11" s="22">
        <f>'[4]Jan.-Dez. 2022'!K9</f>
        <v>4731</v>
      </c>
      <c r="L11" s="22">
        <f>'[4]Jan.-Dez. 2022'!L9</f>
        <v>4735</v>
      </c>
      <c r="M11" s="22">
        <f>'[4]Jan.-Dez. 2022'!M9</f>
        <v>4721</v>
      </c>
      <c r="N11" s="22">
        <f>'[4]Jan.-Dez. 2022'!N9</f>
        <v>4721</v>
      </c>
      <c r="O11" s="22">
        <f>'[4]Jan.-Dez. 2022'!O9</f>
        <v>4691</v>
      </c>
      <c r="P11" s="22">
        <f>'[4]Jan.-Dez. 2022'!P9</f>
        <v>4594</v>
      </c>
      <c r="Q11" s="22">
        <f>'[4]Jan.-Dez. 2022'!Q9</f>
        <v>4554</v>
      </c>
    </row>
    <row r="12" spans="1:17" ht="13.2" x14ac:dyDescent="0.25">
      <c r="B12" s="12"/>
      <c r="D12" s="4" t="s">
        <v>26</v>
      </c>
      <c r="E12" s="9"/>
      <c r="F12" s="20">
        <f>100*F11/'2021'!F11-100</f>
        <v>16.774027312548313</v>
      </c>
      <c r="G12" s="20">
        <f>100*G11/'2021'!G11-100</f>
        <v>18.917498686284816</v>
      </c>
      <c r="H12" s="20">
        <f>100*H11/'2021'!H11-100</f>
        <v>15.768261964735515</v>
      </c>
      <c r="I12" s="20">
        <f>100*I11/'2021'!I11-100</f>
        <v>20.593548387096774</v>
      </c>
      <c r="J12" s="20">
        <f>100*J11/'2021'!J11-100</f>
        <v>15.266243282852955</v>
      </c>
      <c r="K12" s="20">
        <f>100*K11/'2021'!K11-100</f>
        <v>5.1099755609864417</v>
      </c>
      <c r="L12" s="20">
        <f>100*L11/'2021'!L11-100</f>
        <v>2.7114967462039061</v>
      </c>
      <c r="M12" s="20">
        <f>100*M11/'2021'!M11-100</f>
        <v>1.7237664296487765</v>
      </c>
      <c r="N12" s="20">
        <f>100*N11/'2021'!N11-100</f>
        <v>0.96236099230111449</v>
      </c>
      <c r="O12" s="20">
        <f>100*O11/'2021'!O11-100</f>
        <v>0.57890222984562456</v>
      </c>
      <c r="P12" s="20">
        <f>100*P11/'2021'!P11-100</f>
        <v>2.1772262138043175E-2</v>
      </c>
      <c r="Q12" s="20">
        <f>100*Q11/'2021'!Q11-100</f>
        <v>-0.39370078740157055</v>
      </c>
    </row>
    <row r="13" spans="1:17" ht="13.2" x14ac:dyDescent="0.25">
      <c r="B13" s="12"/>
      <c r="D13" s="24" t="s">
        <v>50</v>
      </c>
      <c r="E13" s="25"/>
      <c r="F13" s="26">
        <f>100*F11/'2019'!F9-100</f>
        <v>-6.7297797900802578</v>
      </c>
      <c r="G13" s="26">
        <f>100*G11/'2019'!G9-100</f>
        <v>-6.814906320774142</v>
      </c>
      <c r="H13" s="26">
        <f>100*H11/'2019'!H9-100</f>
        <v>-5.9738134206219371</v>
      </c>
      <c r="I13" s="26">
        <f>100*I11/'2019'!I9-100</f>
        <v>-5.9947696640515034</v>
      </c>
      <c r="J13" s="26">
        <f>100*J11/'2019'!J9-100</f>
        <v>-5.2028927280032207</v>
      </c>
      <c r="K13" s="26">
        <f>100*K11/'2019'!K9-100</f>
        <v>-5.0190724754065457</v>
      </c>
      <c r="L13" s="26">
        <f>100*L11/'2019'!L9-100</f>
        <v>-5.1672341277788973</v>
      </c>
      <c r="M13" s="26">
        <f>100*M11/'2019'!M9-100</f>
        <v>-5.5988802239552058</v>
      </c>
      <c r="N13" s="26">
        <f>100*N11/'2019'!N9-100</f>
        <v>-5.4665598718462149</v>
      </c>
      <c r="O13" s="26">
        <f>100*O11/'2019'!O9-100</f>
        <v>-5.5756843800322002</v>
      </c>
      <c r="P13" s="26">
        <f>100*P11/'2019'!P9-100</f>
        <v>-6.2640277494388954</v>
      </c>
      <c r="Q13" s="26">
        <f>100*Q11/'2019'!Q9-100</f>
        <v>-6.2770117308088089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f>'[4]Jan.-Dez. 2022'!F10</f>
        <v>330150</v>
      </c>
      <c r="G14" s="23">
        <f>'[4]Jan.-Dez. 2022'!G10</f>
        <v>330508</v>
      </c>
      <c r="H14" s="23">
        <f>'[4]Jan.-Dez. 2022'!H10</f>
        <v>332965</v>
      </c>
      <c r="I14" s="23">
        <f>'[4]Jan.-Dez. 2022'!I10</f>
        <v>333799</v>
      </c>
      <c r="J14" s="23">
        <f>'[4]Jan.-Dez. 2022'!J10</f>
        <v>334932</v>
      </c>
      <c r="K14" s="23">
        <f>'[4]Jan.-Dez. 2022'!K10</f>
        <v>335964</v>
      </c>
      <c r="L14" s="23">
        <f>'[4]Jan.-Dez. 2022'!L10</f>
        <v>336679</v>
      </c>
      <c r="M14" s="23">
        <f>'[4]Jan.-Dez. 2022'!M10</f>
        <v>336571</v>
      </c>
      <c r="N14" s="23">
        <f>'[4]Jan.-Dez. 2022'!N10</f>
        <v>336714</v>
      </c>
      <c r="O14" s="23">
        <f>'[4]Jan.-Dez. 2022'!O10</f>
        <v>336351</v>
      </c>
      <c r="P14" s="23">
        <f>'[4]Jan.-Dez. 2022'!P10</f>
        <v>337644</v>
      </c>
      <c r="Q14" s="23">
        <f>'[4]Jan.-Dez. 2022'!Q10</f>
        <v>337395</v>
      </c>
    </row>
    <row r="15" spans="1:17" ht="13.2" x14ac:dyDescent="0.25">
      <c r="B15" s="12"/>
      <c r="D15" s="4" t="s">
        <v>26</v>
      </c>
      <c r="E15" s="9"/>
      <c r="F15" s="20">
        <f>100*F14/'2021'!F14-100</f>
        <v>1.7110500437466811</v>
      </c>
      <c r="G15" s="20">
        <f>100*G14/'2021'!G14-100</f>
        <v>1.8897705763029506</v>
      </c>
      <c r="H15" s="20">
        <f>100*H14/'2021'!H14-100</f>
        <v>2.7092805892986007</v>
      </c>
      <c r="I15" s="20">
        <f>100*I14/'2021'!I14-100</f>
        <v>3.0937482627199842</v>
      </c>
      <c r="J15" s="20">
        <f>100*J14/'2021'!J14-100</f>
        <v>2.9375426432351759</v>
      </c>
      <c r="K15" s="20">
        <v>0.7</v>
      </c>
      <c r="L15" s="20">
        <f>100*L14/'2021'!L14-100</f>
        <v>3.4223347197562219</v>
      </c>
      <c r="M15" s="20">
        <f>100*M14/'2021'!M14-100</f>
        <v>2.9058266349096726</v>
      </c>
      <c r="N15" s="20">
        <f>100*N14/'2021'!N14-100</f>
        <v>2.9375888476177323</v>
      </c>
      <c r="O15" s="20">
        <f>100*O14/'2021'!O14-100</f>
        <v>3.0622906816768136</v>
      </c>
      <c r="P15" s="20">
        <f>100*P14/'2021'!P14-100</f>
        <v>3.0055645043198069</v>
      </c>
      <c r="Q15" s="20">
        <f>100*Q14/'2021'!Q14-100</f>
        <v>2.9566135499502622</v>
      </c>
    </row>
    <row r="16" spans="1:17" ht="13.2" x14ac:dyDescent="0.25">
      <c r="B16" s="12"/>
      <c r="D16" s="24" t="s">
        <v>50</v>
      </c>
      <c r="E16" s="25"/>
      <c r="F16" s="26">
        <f>100*F14/'2019'!F10-100</f>
        <v>1.8016879068290166</v>
      </c>
      <c r="G16" s="26">
        <f>100*G14/'2019'!G10-100</f>
        <v>2.1271599139742392</v>
      </c>
      <c r="H16" s="26">
        <f>100*H14/'2019'!H10-100</f>
        <v>2.9083154332339234</v>
      </c>
      <c r="I16" s="26">
        <f>100*I14/'2019'!I10-100</f>
        <v>3.0186594571906511</v>
      </c>
      <c r="J16" s="26">
        <f>100*J14/'2019'!J10-100</f>
        <v>3.4765925500264103</v>
      </c>
      <c r="K16" s="26">
        <f>100*K14/'2019'!K10-100</f>
        <v>3.6033785721554636</v>
      </c>
      <c r="L16" s="26">
        <f>100*L14/'2019'!L10-100</f>
        <v>3.6161746104533563</v>
      </c>
      <c r="M16" s="26">
        <f>100*M14/'2019'!M10-100</f>
        <v>3.5294081458764595</v>
      </c>
      <c r="N16" s="26">
        <f>100*N14/'2019'!N10-100</f>
        <v>3.5224453278484447</v>
      </c>
      <c r="O16" s="26">
        <f>100*O14/'2019'!O10-100</f>
        <v>3.5002584806262576</v>
      </c>
      <c r="P16" s="26">
        <f>100*P14/'2019'!P10-100</f>
        <v>3.6827769606112071</v>
      </c>
      <c r="Q16" s="26">
        <f>100*Q14/'2019'!Q10-100</f>
        <v>3.8151238784477357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f>'[4]Jan.-Dez. 2022'!F11</f>
        <v>307474</v>
      </c>
      <c r="G17" s="23">
        <f>'[4]Jan.-Dez. 2022'!G11</f>
        <v>308344</v>
      </c>
      <c r="H17" s="23">
        <f>'[4]Jan.-Dez. 2022'!H11</f>
        <v>314376</v>
      </c>
      <c r="I17" s="23">
        <f>'[4]Jan.-Dez. 2022'!I11</f>
        <v>316259</v>
      </c>
      <c r="J17" s="23">
        <f>'[4]Jan.-Dez. 2022'!J11</f>
        <v>319578</v>
      </c>
      <c r="K17" s="23">
        <f>'[4]Jan.-Dez. 2022'!K11</f>
        <v>322121</v>
      </c>
      <c r="L17" s="23">
        <f>'[4]Jan.-Dez. 2022'!L11</f>
        <v>322530</v>
      </c>
      <c r="M17" s="23">
        <f>'[4]Jan.-Dez. 2022'!M11</f>
        <v>322531</v>
      </c>
      <c r="N17" s="23">
        <f>'[4]Jan.-Dez. 2022'!N11</f>
        <v>323502</v>
      </c>
      <c r="O17" s="23">
        <f>'[4]Jan.-Dez. 2022'!O11</f>
        <v>322709</v>
      </c>
      <c r="P17" s="23">
        <f>'[4]Jan.-Dez. 2022'!P11</f>
        <v>321628</v>
      </c>
      <c r="Q17" s="23">
        <f>'[4]Jan.-Dez. 2022'!Q11</f>
        <v>319291</v>
      </c>
    </row>
    <row r="18" spans="2:17" ht="13.2" x14ac:dyDescent="0.25">
      <c r="B18" s="12"/>
      <c r="D18" s="4" t="s">
        <v>26</v>
      </c>
      <c r="E18" s="9"/>
      <c r="F18" s="20">
        <f>100*F17/'2021'!F17-100</f>
        <v>19.620605273088728</v>
      </c>
      <c r="G18" s="20">
        <f>100*G17/'2021'!G17-100</f>
        <v>24.364352090862155</v>
      </c>
      <c r="H18" s="20">
        <f>100*H17/'2021'!H17-100</f>
        <v>18.707260802090374</v>
      </c>
      <c r="I18" s="20">
        <f>100*I17/'2021'!I17-100</f>
        <v>25.594297287637502</v>
      </c>
      <c r="J18" s="20">
        <f>100*J17/'2021'!J17-100</f>
        <v>19.582405657729794</v>
      </c>
      <c r="K18" s="20">
        <f>100*K17/'2021'!K17-100</f>
        <v>11.147878114508316</v>
      </c>
      <c r="L18" s="20">
        <f>100*L17/'2021'!L17-100</f>
        <v>7.2729268317019375</v>
      </c>
      <c r="M18" s="20">
        <f>100*M17/'2021'!M17-100</f>
        <v>5.0493766040882235</v>
      </c>
      <c r="N18" s="20">
        <f>100*N17/'2021'!N17-100</f>
        <v>4.1676460833529205</v>
      </c>
      <c r="O18" s="20">
        <f>100*O17/'2021'!O17-100</f>
        <v>4.1349489343164549</v>
      </c>
      <c r="P18" s="20">
        <f>100*P17/'2021'!P17-100</f>
        <v>3.5102229974800565</v>
      </c>
      <c r="Q18" s="20">
        <f>100*Q17/'2021'!Q17-100</f>
        <v>3.4355299560070733</v>
      </c>
    </row>
    <row r="19" spans="2:17" ht="13.2" x14ac:dyDescent="0.25">
      <c r="B19" s="12"/>
      <c r="D19" s="24" t="s">
        <v>50</v>
      </c>
      <c r="E19" s="25"/>
      <c r="F19" s="26">
        <f>100*F17/'2019'!F11-100</f>
        <v>-2.1733666343201605</v>
      </c>
      <c r="G19" s="26">
        <f>100*G17/'2019'!G11-100</f>
        <v>-1.7543412458180683</v>
      </c>
      <c r="H19" s="26">
        <f>100*H17/'2019'!H11-100</f>
        <v>1.7179834691816609E-2</v>
      </c>
      <c r="I19" s="26">
        <f>100*I17/'2019'!I11-100</f>
        <v>-0.10423609158877412</v>
      </c>
      <c r="J19" s="26">
        <f>100*J17/'2019'!J11-100</f>
        <v>0.99006146407748474</v>
      </c>
      <c r="K19" s="26">
        <f>100*K17/'2019'!K11-100</f>
        <v>1.4976305109525896</v>
      </c>
      <c r="L19" s="26">
        <f>100*L17/'2019'!L11-100</f>
        <v>1.3569569972219711</v>
      </c>
      <c r="M19" s="26">
        <f>100*M17/'2019'!M11-100</f>
        <v>1.3496273206048386</v>
      </c>
      <c r="N19" s="26">
        <f>100*N17/'2019'!N11-100</f>
        <v>1.8563881034992988</v>
      </c>
      <c r="O19" s="26">
        <f>100*O17/'2019'!O11-100</f>
        <v>1.5066730833954551</v>
      </c>
      <c r="P19" s="26">
        <f>100*P17/'2019'!P11-100</f>
        <v>1.2488155612429637</v>
      </c>
      <c r="Q19" s="26">
        <f>100*Q17/'2019'!Q11-100</f>
        <v>1.0612841760092238</v>
      </c>
    </row>
    <row r="20" spans="2:17" s="10" customFormat="1" ht="13.2" x14ac:dyDescent="0.25">
      <c r="B20" s="9" t="s">
        <v>25</v>
      </c>
      <c r="D20" s="21" t="s">
        <v>21</v>
      </c>
      <c r="E20" s="9">
        <f>SUM(F20:Q20)</f>
        <v>20323204</v>
      </c>
      <c r="F20" s="22">
        <f>'[4]Jan.-Dez. 2022'!F12</f>
        <v>784878</v>
      </c>
      <c r="G20" s="22">
        <f>'[4]Jan.-Dez. 2022'!G12</f>
        <v>853994</v>
      </c>
      <c r="H20" s="22">
        <f>'[4]Jan.-Dez. 2022'!H12</f>
        <v>1245132</v>
      </c>
      <c r="I20" s="22">
        <f>'[4]Jan.-Dez. 2022'!I12</f>
        <v>1580820</v>
      </c>
      <c r="J20" s="22">
        <f>'[4]Jan.-Dez. 2022'!J12</f>
        <v>2056002</v>
      </c>
      <c r="K20" s="22">
        <f>'[4]Jan.-Dez. 2022'!K12</f>
        <v>2079702</v>
      </c>
      <c r="L20" s="22">
        <f>'[4]Jan.-Dez. 2022'!L12</f>
        <v>1922751</v>
      </c>
      <c r="M20" s="22">
        <f>'[4]Jan.-Dez. 2022'!M12</f>
        <v>2160887</v>
      </c>
      <c r="N20" s="22">
        <f>'[4]Jan.-Dez. 2022'!N12</f>
        <v>2163276</v>
      </c>
      <c r="O20" s="22">
        <f>'[4]Jan.-Dez. 2022'!O12</f>
        <v>1980522</v>
      </c>
      <c r="P20" s="22">
        <f>'[4]Jan.-Dez. 2022'!P12</f>
        <v>1826516</v>
      </c>
      <c r="Q20" s="22">
        <f>'[4]Jan.-Dez. 2022'!Q12</f>
        <v>1668724</v>
      </c>
    </row>
    <row r="21" spans="2:17" ht="13.2" x14ac:dyDescent="0.25">
      <c r="D21" s="4" t="s">
        <v>26</v>
      </c>
      <c r="E21" s="11"/>
      <c r="F21" s="22">
        <f>'[4]Jan.-Dez. 2022'!F13</f>
        <v>253.8</v>
      </c>
      <c r="G21" s="22">
        <f>'[4]Jan.-Dez. 2022'!G13</f>
        <v>251.7</v>
      </c>
      <c r="H21" s="22">
        <f>'[4]Jan.-Dez. 2022'!H13</f>
        <v>270.89999999999998</v>
      </c>
      <c r="I21" s="22">
        <f>'[4]Jan.-Dez. 2022'!I13</f>
        <v>429.6</v>
      </c>
      <c r="J21" s="22">
        <f>'[4]Jan.-Dez. 2022'!J13</f>
        <v>404.9</v>
      </c>
      <c r="K21" s="22">
        <f>'[4]Jan.-Dez. 2022'!K13</f>
        <v>141.69999999999999</v>
      </c>
      <c r="L21" s="22">
        <f>'[4]Jan.-Dez. 2022'!L13</f>
        <v>50.4</v>
      </c>
      <c r="M21" s="22">
        <f>'[4]Jan.-Dez. 2022'!M13</f>
        <v>30.7</v>
      </c>
      <c r="N21" s="22">
        <f>'[4]Jan.-Dez. 2022'!N13</f>
        <v>28.2</v>
      </c>
      <c r="O21" s="22">
        <f>'[4]Jan.-Dez. 2022'!O13</f>
        <v>13.4</v>
      </c>
      <c r="P21" s="22">
        <f>'[4]Jan.-Dez. 2022'!P13</f>
        <v>30.6</v>
      </c>
      <c r="Q21" s="22">
        <f>'[4]Jan.-Dez. 2022'!Q13</f>
        <v>75.5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SUM(F22:Q22)</f>
        <v>16350547</v>
      </c>
      <c r="F22" s="22">
        <f>'[4]Jan.-Dez. 2022'!F14</f>
        <v>643153</v>
      </c>
      <c r="G22" s="22">
        <f>'[4]Jan.-Dez. 2022'!G14</f>
        <v>703889</v>
      </c>
      <c r="H22" s="22">
        <f>'[4]Jan.-Dez. 2022'!H14</f>
        <v>1050336</v>
      </c>
      <c r="I22" s="22">
        <f>'[4]Jan.-Dez. 2022'!I14</f>
        <v>1302115</v>
      </c>
      <c r="J22" s="22">
        <f>'[4]Jan.-Dez. 2022'!J14</f>
        <v>1693460</v>
      </c>
      <c r="K22" s="22">
        <f>'[4]Jan.-Dez. 2022'!K14</f>
        <v>1718354</v>
      </c>
      <c r="L22" s="22">
        <f>'[4]Jan.-Dez. 2022'!L14</f>
        <v>1521171</v>
      </c>
      <c r="M22" s="22">
        <f>'[4]Jan.-Dez. 2022'!M14</f>
        <v>1722215</v>
      </c>
      <c r="N22" s="22">
        <f>'[4]Jan.-Dez. 2022'!N14</f>
        <v>1770276</v>
      </c>
      <c r="O22" s="22">
        <f>'[4]Jan.-Dez. 2022'!O14</f>
        <v>1578790</v>
      </c>
      <c r="P22" s="22">
        <f>'[4]Jan.-Dez. 2022'!P14</f>
        <v>1444254</v>
      </c>
      <c r="Q22" s="22">
        <f>'[4]Jan.-Dez. 2022'!Q14</f>
        <v>1202534</v>
      </c>
    </row>
    <row r="23" spans="2:17" s="10" customFormat="1" ht="13.2" x14ac:dyDescent="0.25">
      <c r="C23" s="9" t="s">
        <v>28</v>
      </c>
      <c r="D23" s="21" t="s">
        <v>21</v>
      </c>
      <c r="E23" s="9">
        <f>SUM(F23:Q23)</f>
        <v>3972657</v>
      </c>
      <c r="F23" s="22">
        <f>'[4]Jan.-Dez. 2022'!F15</f>
        <v>141725</v>
      </c>
      <c r="G23" s="22">
        <f>'[4]Jan.-Dez. 2022'!G15</f>
        <v>150105</v>
      </c>
      <c r="H23" s="22">
        <f>'[4]Jan.-Dez. 2022'!H15</f>
        <v>194796</v>
      </c>
      <c r="I23" s="22">
        <f>'[4]Jan.-Dez. 2022'!I15</f>
        <v>278705</v>
      </c>
      <c r="J23" s="22">
        <f>'[4]Jan.-Dez. 2022'!J15</f>
        <v>362542</v>
      </c>
      <c r="K23" s="22">
        <f>'[4]Jan.-Dez. 2022'!K15</f>
        <v>361348</v>
      </c>
      <c r="L23" s="22">
        <f>'[4]Jan.-Dez. 2022'!L15</f>
        <v>401580</v>
      </c>
      <c r="M23" s="22">
        <f>'[4]Jan.-Dez. 2022'!M15</f>
        <v>438672</v>
      </c>
      <c r="N23" s="22">
        <f>'[4]Jan.-Dez. 2022'!N15</f>
        <v>393000</v>
      </c>
      <c r="O23" s="22">
        <f>'[4]Jan.-Dez. 2022'!O15</f>
        <v>401732</v>
      </c>
      <c r="P23" s="22">
        <f>'[4]Jan.-Dez. 2022'!P15</f>
        <v>382262</v>
      </c>
      <c r="Q23" s="22">
        <f>'[4]Jan.-Dez. 2022'!Q15</f>
        <v>466190</v>
      </c>
    </row>
    <row r="24" spans="2:17" ht="13.2" x14ac:dyDescent="0.25">
      <c r="C24" s="12" t="s">
        <v>27</v>
      </c>
      <c r="D24" s="4" t="s">
        <v>26</v>
      </c>
      <c r="E24" s="11"/>
      <c r="F24" s="22">
        <f>'[4]Jan.-Dez. 2022'!F16</f>
        <v>227.3</v>
      </c>
      <c r="G24" s="22">
        <f>'[4]Jan.-Dez. 2022'!G16</f>
        <v>225.7</v>
      </c>
      <c r="H24" s="22">
        <f>'[4]Jan.-Dez. 2022'!H16</f>
        <v>252.3</v>
      </c>
      <c r="I24" s="22">
        <f>'[4]Jan.-Dez. 2022'!I16</f>
        <v>393.6</v>
      </c>
      <c r="J24" s="22">
        <f>'[4]Jan.-Dez. 2022'!J16</f>
        <v>363.7</v>
      </c>
      <c r="K24" s="22">
        <f>'[4]Jan.-Dez. 2022'!K16</f>
        <v>121.2</v>
      </c>
      <c r="L24" s="22">
        <f>'[4]Jan.-Dez. 2022'!L16</f>
        <v>37.700000000000003</v>
      </c>
      <c r="M24" s="22">
        <f>'[4]Jan.-Dez. 2022'!M16</f>
        <v>21.3</v>
      </c>
      <c r="N24" s="22">
        <f>'[4]Jan.-Dez. 2022'!N16</f>
        <v>22.5</v>
      </c>
      <c r="O24" s="22">
        <f>'[4]Jan.-Dez. 2022'!O16</f>
        <v>7.9</v>
      </c>
      <c r="P24" s="22">
        <f>'[4]Jan.-Dez. 2022'!P16</f>
        <v>24.8</v>
      </c>
      <c r="Q24" s="22">
        <f>'[4]Jan.-Dez. 2022'!Q16</f>
        <v>62.8</v>
      </c>
    </row>
    <row r="25" spans="2:17" ht="13.2" x14ac:dyDescent="0.25">
      <c r="C25" s="12" t="s">
        <v>28</v>
      </c>
      <c r="D25" s="4" t="s">
        <v>26</v>
      </c>
      <c r="E25" s="11"/>
      <c r="F25" s="22">
        <f>'[4]Jan.-Dez. 2022'!F17</f>
        <v>460.1</v>
      </c>
      <c r="G25" s="22">
        <f>'[4]Jan.-Dez. 2022'!G17</f>
        <v>462.4</v>
      </c>
      <c r="H25" s="22">
        <f>'[4]Jan.-Dez. 2022'!H17</f>
        <v>419</v>
      </c>
      <c r="I25" s="22">
        <f>'[4]Jan.-Dez. 2022'!I17</f>
        <v>703.9</v>
      </c>
      <c r="J25" s="22">
        <f>'[4]Jan.-Dez. 2022'!J17</f>
        <v>763.1</v>
      </c>
      <c r="K25" s="22">
        <f>'[4]Jan.-Dez. 2022'!K17</f>
        <v>332</v>
      </c>
      <c r="L25" s="22">
        <f>'[4]Jan.-Dez. 2022'!L17</f>
        <v>130.6</v>
      </c>
      <c r="M25" s="22">
        <f>'[4]Jan.-Dez. 2022'!M17</f>
        <v>87.6</v>
      </c>
      <c r="N25" s="22">
        <f>'[4]Jan.-Dez. 2022'!N17</f>
        <v>62.5</v>
      </c>
      <c r="O25" s="22">
        <f>'[4]Jan.-Dez. 2022'!O17</f>
        <v>41.9</v>
      </c>
      <c r="P25" s="22">
        <f>'[4]Jan.-Dez. 2022'!P17</f>
        <v>57.8</v>
      </c>
      <c r="Q25" s="22">
        <f>'[4]Jan.-Dez. 2022'!Q17</f>
        <v>120</v>
      </c>
    </row>
    <row r="26" spans="2:17" s="10" customFormat="1" ht="13.2" x14ac:dyDescent="0.25">
      <c r="B26" s="9" t="s">
        <v>29</v>
      </c>
      <c r="D26" s="21" t="s">
        <v>21</v>
      </c>
      <c r="E26" s="9">
        <f>SUM(F26:Q26)</f>
        <v>47534621</v>
      </c>
      <c r="F26" s="22">
        <f>'[4]Jan.-Dez. 2022'!F18</f>
        <v>2134306</v>
      </c>
      <c r="G26" s="22">
        <f>'[4]Jan.-Dez. 2022'!G18</f>
        <v>2228972</v>
      </c>
      <c r="H26" s="22">
        <f>'[4]Jan.-Dez. 2022'!H18</f>
        <v>3063102</v>
      </c>
      <c r="I26" s="22">
        <f>'[4]Jan.-Dez. 2022'!I18</f>
        <v>3792493</v>
      </c>
      <c r="J26" s="22">
        <f>'[4]Jan.-Dez. 2022'!J18</f>
        <v>4612893</v>
      </c>
      <c r="K26" s="22">
        <f>'[4]Jan.-Dez. 2022'!K18</f>
        <v>4709939</v>
      </c>
      <c r="L26" s="22">
        <f>'[4]Jan.-Dez. 2022'!L18</f>
        <v>4635846</v>
      </c>
      <c r="M26" s="22">
        <f>'[4]Jan.-Dez. 2022'!M18</f>
        <v>5045103</v>
      </c>
      <c r="N26" s="22">
        <f>'[4]Jan.-Dez. 2022'!N18</f>
        <v>4856774</v>
      </c>
      <c r="O26" s="22">
        <f>'[4]Jan.-Dez. 2022'!O18</f>
        <v>4764600</v>
      </c>
      <c r="P26" s="22">
        <f>'[4]Jan.-Dez. 2022'!P18</f>
        <v>4051116</v>
      </c>
      <c r="Q26" s="22">
        <f>'[4]Jan.-Dez. 2022'!Q18</f>
        <v>3639477</v>
      </c>
    </row>
    <row r="27" spans="2:17" ht="13.2" x14ac:dyDescent="0.25">
      <c r="D27" s="4" t="s">
        <v>26</v>
      </c>
      <c r="E27" s="11"/>
      <c r="F27" s="22">
        <f>'[4]Jan.-Dez. 2022'!F19</f>
        <v>137.5</v>
      </c>
      <c r="G27" s="22">
        <f>'[4]Jan.-Dez. 2022'!G19</f>
        <v>126.6</v>
      </c>
      <c r="H27" s="22">
        <f>'[4]Jan.-Dez. 2022'!H19</f>
        <v>148</v>
      </c>
      <c r="I27" s="22">
        <f>'[4]Jan.-Dez. 2022'!I19</f>
        <v>239.3</v>
      </c>
      <c r="J27" s="22">
        <f>'[4]Jan.-Dez. 2022'!J19</f>
        <v>235.2</v>
      </c>
      <c r="K27" s="22">
        <f>'[4]Jan.-Dez. 2022'!K19</f>
        <v>97.8</v>
      </c>
      <c r="L27" s="22">
        <f>'[4]Jan.-Dez. 2022'!L19</f>
        <v>34.5</v>
      </c>
      <c r="M27" s="22">
        <f>'[4]Jan.-Dez. 2022'!M19</f>
        <v>20.9</v>
      </c>
      <c r="N27" s="22">
        <f>'[4]Jan.-Dez. 2022'!N19</f>
        <v>22.4</v>
      </c>
      <c r="O27" s="22">
        <f>'[4]Jan.-Dez. 2022'!O19</f>
        <v>12</v>
      </c>
      <c r="P27" s="22">
        <f>'[4]Jan.-Dez. 2022'!P19</f>
        <v>22.8</v>
      </c>
      <c r="Q27" s="22">
        <f>'[4]Jan.-Dez. 2022'!Q19</f>
        <v>49.5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SUM(F28:Q28)</f>
        <v>39048327</v>
      </c>
      <c r="F28" s="22">
        <f>'[4]Jan.-Dez. 2022'!F20</f>
        <v>1810867</v>
      </c>
      <c r="G28" s="22">
        <f>'[4]Jan.-Dez. 2022'!G20</f>
        <v>1874823</v>
      </c>
      <c r="H28" s="22">
        <f>'[4]Jan.-Dez. 2022'!H20</f>
        <v>2626444</v>
      </c>
      <c r="I28" s="22">
        <f>'[4]Jan.-Dez. 2022'!I20</f>
        <v>3201153</v>
      </c>
      <c r="J28" s="22">
        <f>'[4]Jan.-Dez. 2022'!J20</f>
        <v>3851682</v>
      </c>
      <c r="K28" s="22">
        <f>'[4]Jan.-Dez. 2022'!K20</f>
        <v>3951172</v>
      </c>
      <c r="L28" s="22">
        <f>'[4]Jan.-Dez. 2022'!L20</f>
        <v>3760344</v>
      </c>
      <c r="M28" s="22">
        <f>'[4]Jan.-Dez. 2022'!M20</f>
        <v>4060245</v>
      </c>
      <c r="N28" s="22">
        <f>'[4]Jan.-Dez. 2022'!N20</f>
        <v>4014459</v>
      </c>
      <c r="O28" s="22">
        <f>'[4]Jan.-Dez. 2022'!O20</f>
        <v>3873769</v>
      </c>
      <c r="P28" s="22">
        <f>'[4]Jan.-Dez. 2022'!P20</f>
        <v>3271209</v>
      </c>
      <c r="Q28" s="22">
        <f>'[4]Jan.-Dez. 2022'!Q20</f>
        <v>2752160</v>
      </c>
    </row>
    <row r="29" spans="2:17" s="10" customFormat="1" ht="13.2" x14ac:dyDescent="0.25">
      <c r="C29" s="9" t="s">
        <v>28</v>
      </c>
      <c r="D29" s="21" t="s">
        <v>21</v>
      </c>
      <c r="E29" s="9">
        <f>SUM(F29:Q29)</f>
        <v>8486294</v>
      </c>
      <c r="F29" s="22">
        <f>'[4]Jan.-Dez. 2022'!F21</f>
        <v>323439</v>
      </c>
      <c r="G29" s="22">
        <f>'[4]Jan.-Dez. 2022'!G21</f>
        <v>354149</v>
      </c>
      <c r="H29" s="22">
        <f>'[4]Jan.-Dez. 2022'!H21</f>
        <v>436658</v>
      </c>
      <c r="I29" s="22">
        <f>'[4]Jan.-Dez. 2022'!I21</f>
        <v>591340</v>
      </c>
      <c r="J29" s="22">
        <f>'[4]Jan.-Dez. 2022'!J21</f>
        <v>761211</v>
      </c>
      <c r="K29" s="22">
        <f>'[4]Jan.-Dez. 2022'!K21</f>
        <v>758767</v>
      </c>
      <c r="L29" s="22">
        <f>'[4]Jan.-Dez. 2022'!L21</f>
        <v>875502</v>
      </c>
      <c r="M29" s="22">
        <f>'[4]Jan.-Dez. 2022'!M21</f>
        <v>984858</v>
      </c>
      <c r="N29" s="22">
        <f>'[4]Jan.-Dez. 2022'!N21</f>
        <v>842315</v>
      </c>
      <c r="O29" s="22">
        <f>'[4]Jan.-Dez. 2022'!O21</f>
        <v>890831</v>
      </c>
      <c r="P29" s="22">
        <f>'[4]Jan.-Dez. 2022'!P21</f>
        <v>779907</v>
      </c>
      <c r="Q29" s="22">
        <f>'[4]Jan.-Dez. 2022'!Q21</f>
        <v>887317</v>
      </c>
    </row>
    <row r="30" spans="2:17" ht="13.2" x14ac:dyDescent="0.25">
      <c r="C30" s="12" t="s">
        <v>27</v>
      </c>
      <c r="D30" s="4" t="s">
        <v>26</v>
      </c>
      <c r="E30" s="11"/>
      <c r="F30" s="22">
        <f>'[4]Jan.-Dez. 2022'!F22</f>
        <v>122.3</v>
      </c>
      <c r="G30" s="22">
        <f>'[4]Jan.-Dez. 2022'!G22</f>
        <v>109.4</v>
      </c>
      <c r="H30" s="22">
        <f>'[4]Jan.-Dez. 2022'!H22</f>
        <v>134.5</v>
      </c>
      <c r="I30" s="22">
        <f>'[4]Jan.-Dez. 2022'!I22</f>
        <v>217.7</v>
      </c>
      <c r="J30" s="22">
        <f>'[4]Jan.-Dez. 2022'!J22</f>
        <v>207.3</v>
      </c>
      <c r="K30" s="22">
        <f>'[4]Jan.-Dez. 2022'!K22</f>
        <v>81.400000000000006</v>
      </c>
      <c r="L30" s="22">
        <f>'[4]Jan.-Dez. 2022'!L22</f>
        <v>24.5</v>
      </c>
      <c r="M30" s="22">
        <f>'[4]Jan.-Dez. 2022'!M22</f>
        <v>11.9</v>
      </c>
      <c r="N30" s="22">
        <f>'[4]Jan.-Dez. 2022'!N22</f>
        <v>17</v>
      </c>
      <c r="O30" s="22">
        <f>'[4]Jan.-Dez. 2022'!O22</f>
        <v>7</v>
      </c>
      <c r="P30" s="22">
        <f>'[4]Jan.-Dez. 2022'!P22</f>
        <v>17.600000000000001</v>
      </c>
      <c r="Q30" s="22">
        <f>'[4]Jan.-Dez. 2022'!Q22</f>
        <v>38.299999999999997</v>
      </c>
    </row>
    <row r="31" spans="2:17" ht="13.2" x14ac:dyDescent="0.25">
      <c r="C31" s="12" t="s">
        <v>28</v>
      </c>
      <c r="D31" s="4" t="s">
        <v>26</v>
      </c>
      <c r="E31" s="11"/>
      <c r="F31" s="22">
        <f>'[4]Jan.-Dez. 2022'!F23</f>
        <v>284.2</v>
      </c>
      <c r="G31" s="22">
        <f>'[4]Jan.-Dez. 2022'!G23</f>
        <v>301.5</v>
      </c>
      <c r="H31" s="22">
        <f>'[4]Jan.-Dez. 2022'!H23</f>
        <v>279.2</v>
      </c>
      <c r="I31" s="22">
        <f>'[4]Jan.-Dez. 2022'!I23</f>
        <v>437.5</v>
      </c>
      <c r="J31" s="22">
        <f>'[4]Jan.-Dez. 2022'!J23</f>
        <v>520.70000000000005</v>
      </c>
      <c r="K31" s="22">
        <f>'[4]Jan.-Dez. 2022'!K23</f>
        <v>272.3</v>
      </c>
      <c r="L31" s="22">
        <f>'[4]Jan.-Dez. 2022'!L23</f>
        <v>105.5</v>
      </c>
      <c r="M31" s="22">
        <f>'[4]Jan.-Dez. 2022'!M23</f>
        <v>81.2</v>
      </c>
      <c r="N31" s="22">
        <f>'[4]Jan.-Dez. 2022'!N23</f>
        <v>57.5</v>
      </c>
      <c r="O31" s="22">
        <f>'[4]Jan.-Dez. 2022'!O23</f>
        <v>40.700000000000003</v>
      </c>
      <c r="P31" s="22">
        <f>'[4]Jan.-Dez. 2022'!P23</f>
        <v>50.5</v>
      </c>
      <c r="Q31" s="22">
        <f>'[4]Jan.-Dez. 2022'!Q23</f>
        <v>99.6</v>
      </c>
    </row>
    <row r="32" spans="2:17" ht="13.2" x14ac:dyDescent="0.25">
      <c r="B32" s="12" t="s">
        <v>30</v>
      </c>
      <c r="D32" s="4" t="s">
        <v>21</v>
      </c>
      <c r="E32" s="11">
        <f>E26/E20</f>
        <v>2.3389334181755985</v>
      </c>
      <c r="F32" s="22">
        <f>'[4]Jan.-Dez. 2022'!F24</f>
        <v>2.7</v>
      </c>
      <c r="G32" s="22">
        <f>'[4]Jan.-Dez. 2022'!G24</f>
        <v>2.6</v>
      </c>
      <c r="H32" s="22">
        <f>'[4]Jan.-Dez. 2022'!H24</f>
        <v>2.5</v>
      </c>
      <c r="I32" s="22">
        <f>'[4]Jan.-Dez. 2022'!I24</f>
        <v>2.4</v>
      </c>
      <c r="J32" s="22">
        <f>'[4]Jan.-Dez. 2022'!J24</f>
        <v>2.2000000000000002</v>
      </c>
      <c r="K32" s="22">
        <f>'[4]Jan.-Dez. 2022'!K24</f>
        <v>2.2999999999999998</v>
      </c>
      <c r="L32" s="22">
        <f>'[4]Jan.-Dez. 2022'!L24</f>
        <v>2.4</v>
      </c>
      <c r="M32" s="22">
        <f>'[4]Jan.-Dez. 2022'!M24</f>
        <v>2.2999999999999998</v>
      </c>
      <c r="N32" s="22">
        <f>'[4]Jan.-Dez. 2022'!N24</f>
        <v>2.2000000000000002</v>
      </c>
      <c r="O32" s="22">
        <f>'[4]Jan.-Dez. 2022'!O24</f>
        <v>2.4</v>
      </c>
      <c r="P32" s="22">
        <f>'[4]Jan.-Dez. 2022'!P24</f>
        <v>2.2000000000000002</v>
      </c>
      <c r="Q32" s="22">
        <f>'[4]Jan.-Dez. 2022'!Q24</f>
        <v>2.2000000000000002</v>
      </c>
    </row>
    <row r="33" spans="2:17" ht="13.2" x14ac:dyDescent="0.25">
      <c r="B33" s="12" t="s">
        <v>31</v>
      </c>
      <c r="D33" s="4" t="s">
        <v>32</v>
      </c>
      <c r="E33" s="9"/>
      <c r="F33" s="22">
        <f>'[4]Jan.-Dez. 2022'!F25</f>
        <v>22.7</v>
      </c>
      <c r="G33" s="22">
        <f>'[4]Jan.-Dez. 2022'!G25</f>
        <v>25.7</v>
      </c>
      <c r="H33" s="22">
        <f>'[4]Jan.-Dez. 2022'!H25</f>
        <v>30.8</v>
      </c>
      <c r="I33" s="22">
        <f>'[4]Jan.-Dez. 2022'!I25</f>
        <v>38</v>
      </c>
      <c r="J33" s="22">
        <f>'[4]Jan.-Dez. 2022'!J25</f>
        <v>43.9</v>
      </c>
      <c r="K33" s="22">
        <f>'[4]Jan.-Dez. 2022'!K25</f>
        <v>45.3</v>
      </c>
      <c r="L33" s="22">
        <f>'[4]Jan.-Dez. 2022'!L25</f>
        <v>42.2</v>
      </c>
      <c r="M33" s="22">
        <f>'[4]Jan.-Dez. 2022'!M25</f>
        <v>46.5</v>
      </c>
      <c r="N33" s="22">
        <f>'[4]Jan.-Dez. 2022'!N25</f>
        <v>47.8</v>
      </c>
      <c r="O33" s="22">
        <f>'[4]Jan.-Dez. 2022'!O25</f>
        <v>45.9</v>
      </c>
      <c r="P33" s="22">
        <f>'[4]Jan.-Dez. 2022'!P25</f>
        <v>41.7</v>
      </c>
      <c r="Q33" s="22">
        <f>'[4]Jan.-Dez. 2022'!Q25</f>
        <v>37.6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3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23" sqref="E23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109375" style="10" bestFit="1" customWidth="1"/>
    <col min="6" max="8" width="8.88671875" customWidth="1"/>
    <col min="9" max="9" width="12.6640625" style="1" collapsed="1"/>
    <col min="10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2021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v>4919</v>
      </c>
      <c r="G8" s="22">
        <v>4932</v>
      </c>
      <c r="H8" s="22">
        <v>4926</v>
      </c>
      <c r="I8" s="22">
        <v>4912</v>
      </c>
      <c r="J8" s="22">
        <v>4916</v>
      </c>
      <c r="K8" s="22">
        <v>4922</v>
      </c>
      <c r="L8" s="22">
        <v>4903</v>
      </c>
      <c r="M8" s="22">
        <v>4911</v>
      </c>
      <c r="N8" s="22">
        <v>4910</v>
      </c>
      <c r="O8" s="22">
        <v>4894</v>
      </c>
      <c r="P8" s="22">
        <v>4903</v>
      </c>
      <c r="Q8" s="22">
        <v>4896</v>
      </c>
    </row>
    <row r="9" spans="1:17" ht="13.2" x14ac:dyDescent="0.25">
      <c r="A9" s="12"/>
      <c r="B9" s="12"/>
      <c r="D9" s="4" t="s">
        <v>26</v>
      </c>
      <c r="E9" s="9"/>
      <c r="F9" s="20">
        <f>100*F8/'2020'!F8-100</f>
        <v>-1.8163672654690686</v>
      </c>
      <c r="G9" s="20">
        <f>100*G8/'2020'!G8-100</f>
        <v>-1.5568862275449078</v>
      </c>
      <c r="H9" s="20">
        <f>100*H8/'2020'!H8-100</f>
        <v>-1.3616339607528971</v>
      </c>
      <c r="I9" s="20">
        <f>100*I8/'2020'!I8-100</f>
        <v>-1.4446227929373947</v>
      </c>
      <c r="J9" s="20">
        <f>100*J8/'2020'!J8-100</f>
        <v>-1.0865191146881301</v>
      </c>
      <c r="K9" s="20">
        <f>100*K8/'2020'!K8-100</f>
        <v>-0.56565656565656752</v>
      </c>
      <c r="L9" s="20">
        <f>100*L8/'2020'!L8-100</f>
        <v>-0.64842958459979627</v>
      </c>
      <c r="M9" s="20">
        <f>100*M8/'2020'!M8-100</f>
        <v>-0.58704453441295357</v>
      </c>
      <c r="N9" s="20">
        <f>100*N8/'2020'!N8-100</f>
        <v>-0.78803798747222231</v>
      </c>
      <c r="O9" s="20">
        <f>100*O8/'2020'!O8-100</f>
        <v>-0.87097427587603704</v>
      </c>
      <c r="P9" s="20">
        <f>100*P8/'2020'!P8-100</f>
        <v>-0.74898785425101266</v>
      </c>
      <c r="Q9" s="20">
        <f>100*Q8/'2020'!Q8-100</f>
        <v>-0.56864337936636389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-3.283523397561936</v>
      </c>
      <c r="G10" s="26">
        <f>100*G8/'2019'!G8-100</f>
        <v>-3.0469825044230419</v>
      </c>
      <c r="H10" s="26">
        <f>100*H8/'2019'!H8-100</f>
        <v>-3.0505805943711835</v>
      </c>
      <c r="I10" s="26">
        <f>100*I8/'2019'!I8-100</f>
        <v>-3.4780899980349744</v>
      </c>
      <c r="J10" s="26">
        <f>100*J8/'2019'!J8-100</f>
        <v>-3.1330049261083701</v>
      </c>
      <c r="K10" s="26">
        <f>100*K8/'2019'!K8-100</f>
        <v>-2.9765424797949862</v>
      </c>
      <c r="L10" s="26">
        <f>100*L8/'2019'!L8-100</f>
        <v>-3.4652490647765291</v>
      </c>
      <c r="M10" s="26">
        <f>100*M8/'2019'!M8-100</f>
        <v>-3.4597994888932533</v>
      </c>
      <c r="N10" s="26">
        <f>100*N8/'2019'!N8-100</f>
        <v>-3.4035018689750132</v>
      </c>
      <c r="O10" s="26">
        <f>100*O8/'2019'!O8-100</f>
        <v>-3.4333070244672399</v>
      </c>
      <c r="P10" s="26">
        <f>100*P8/'2019'!P8-100</f>
        <v>-3.2938856015779123</v>
      </c>
      <c r="Q10" s="26">
        <f>100*Q8/'2019'!Q8-100</f>
        <v>-3.0686992674717857</v>
      </c>
    </row>
    <row r="11" spans="1:17" s="10" customFormat="1" ht="13.2" x14ac:dyDescent="0.25">
      <c r="B11" s="9" t="s">
        <v>22</v>
      </c>
      <c r="D11" s="21" t="s">
        <v>21</v>
      </c>
      <c r="E11" s="9"/>
      <c r="F11" s="23">
        <v>3881</v>
      </c>
      <c r="G11" s="23">
        <v>3806</v>
      </c>
      <c r="H11" s="23">
        <v>3970</v>
      </c>
      <c r="I11" s="23">
        <v>3875</v>
      </c>
      <c r="J11" s="23">
        <v>4094</v>
      </c>
      <c r="K11" s="23">
        <v>4501</v>
      </c>
      <c r="L11" s="23">
        <v>4610</v>
      </c>
      <c r="M11" s="23">
        <v>4641</v>
      </c>
      <c r="N11" s="23">
        <v>4676</v>
      </c>
      <c r="O11" s="23">
        <v>4664</v>
      </c>
      <c r="P11" s="23">
        <v>4593</v>
      </c>
      <c r="Q11" s="23">
        <v>4572</v>
      </c>
    </row>
    <row r="12" spans="1:17" ht="13.2" x14ac:dyDescent="0.25">
      <c r="B12" s="12"/>
      <c r="D12" s="4" t="s">
        <v>26</v>
      </c>
      <c r="E12" s="9"/>
      <c r="F12" s="20">
        <f>100*F11/'2020'!F9-100</f>
        <v>-19.07839866555463</v>
      </c>
      <c r="G12" s="20">
        <f>100*G11/'2020'!G9-100</f>
        <v>-20.675281367236352</v>
      </c>
      <c r="H12" s="20">
        <f>100*H11/'2020'!H9-100</f>
        <v>-16.736577181208048</v>
      </c>
      <c r="I12" s="20">
        <f>100*I11/'2020'!I9-100</f>
        <v>13.204791118901554</v>
      </c>
      <c r="J12" s="20">
        <f>100*J11/'2020'!J9-100</f>
        <v>-6.0362634840486606</v>
      </c>
      <c r="K12" s="20">
        <f>100*K11/'2020'!K9-100</f>
        <v>-2.3220486111111143</v>
      </c>
      <c r="L12" s="20">
        <f>100*L11/'2020'!L9-100</f>
        <v>-1.2425021422450726</v>
      </c>
      <c r="M12" s="20">
        <f>100*M11/'2020'!M9-100</f>
        <v>-1.9852164730728674</v>
      </c>
      <c r="N12" s="20">
        <f>100*N11/'2020'!N9-100</f>
        <v>-1.8677859391395657</v>
      </c>
      <c r="O12" s="20">
        <f>100*O11/'2020'!O9-100</f>
        <v>-0.87141339001063045</v>
      </c>
      <c r="P12" s="20">
        <f>100*P11/'2020'!P9-100</f>
        <v>6.1229205175600754</v>
      </c>
      <c r="Q12" s="20">
        <f>100*Q11/'2020'!Q9-100</f>
        <v>22.870196183821548</v>
      </c>
    </row>
    <row r="13" spans="1:17" ht="13.2" x14ac:dyDescent="0.25">
      <c r="B13" s="12"/>
      <c r="D13" s="24" t="s">
        <v>50</v>
      </c>
      <c r="E13" s="25"/>
      <c r="F13" s="26">
        <f>100*F11/'2019'!F9-100</f>
        <v>-20.127598271249227</v>
      </c>
      <c r="G13" s="26">
        <f>100*G11/'2019'!G9-100</f>
        <v>-21.638871731521519</v>
      </c>
      <c r="H13" s="26">
        <f>100*H11/'2019'!H9-100</f>
        <v>-18.780687397708675</v>
      </c>
      <c r="I13" s="26">
        <f>100*I11/'2019'!I9-100</f>
        <v>-22.047877690605517</v>
      </c>
      <c r="J13" s="26">
        <f>100*J11/'2019'!J9-100</f>
        <v>-17.758135797509041</v>
      </c>
      <c r="K13" s="26">
        <f>100*K11/'2019'!K9-100</f>
        <v>-9.6366191527805682</v>
      </c>
      <c r="L13" s="26">
        <f>100*L11/'2019'!L9-100</f>
        <v>-7.6707390346485056</v>
      </c>
      <c r="M13" s="26">
        <f>100*M11/'2019'!M9-100</f>
        <v>-7.1985602879424135</v>
      </c>
      <c r="N13" s="26">
        <f>100*N11/'2019'!N9-100</f>
        <v>-6.3676411694032851</v>
      </c>
      <c r="O13" s="26">
        <f>100*O11/'2019'!O9-100</f>
        <v>-6.1191626409017772</v>
      </c>
      <c r="P13" s="26">
        <f>100*P11/'2019'!P9-100</f>
        <v>-6.2844317486227368</v>
      </c>
      <c r="Q13" s="26">
        <f>100*Q11/'2019'!Q9-100</f>
        <v>-5.9065651368594416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v>324596</v>
      </c>
      <c r="G14" s="23">
        <v>324378</v>
      </c>
      <c r="H14" s="23">
        <v>324182</v>
      </c>
      <c r="I14" s="23">
        <v>323782</v>
      </c>
      <c r="J14" s="23">
        <v>325374</v>
      </c>
      <c r="K14" s="23">
        <v>326065</v>
      </c>
      <c r="L14" s="23">
        <v>325538</v>
      </c>
      <c r="M14" s="23">
        <v>327067</v>
      </c>
      <c r="N14" s="23">
        <v>327105</v>
      </c>
      <c r="O14" s="23">
        <v>326357</v>
      </c>
      <c r="P14" s="23">
        <v>327792</v>
      </c>
      <c r="Q14" s="23">
        <v>327706</v>
      </c>
    </row>
    <row r="15" spans="1:17" ht="13.2" x14ac:dyDescent="0.25">
      <c r="B15" s="12"/>
      <c r="D15" s="4" t="s">
        <v>26</v>
      </c>
      <c r="E15" s="9"/>
      <c r="F15" s="20">
        <f>100*F14/'2020'!F10-100</f>
        <v>0.18178619597725287</v>
      </c>
      <c r="G15" s="20">
        <f>100*G14/'2020'!G10-100</f>
        <v>-0.34041402702420953</v>
      </c>
      <c r="H15" s="20">
        <f>100*H14/'2020'!H10-100</f>
        <v>-0.61528745604542223</v>
      </c>
      <c r="I15" s="20">
        <f>100*I14/'2020'!I10-100</f>
        <v>-0.4700117733491993</v>
      </c>
      <c r="J15" s="20">
        <f>100*J14/'2020'!J10-100</f>
        <v>0.44298463599628235</v>
      </c>
      <c r="K15" s="20">
        <v>0.7</v>
      </c>
      <c r="L15" s="20">
        <f>100*L14/'2020'!L10-100</f>
        <v>0.64149531785706415</v>
      </c>
      <c r="M15" s="20">
        <f>100*M14/'2020'!M10-100</f>
        <v>0.95938066236776365</v>
      </c>
      <c r="N15" s="20">
        <f>100*N14/'2020'!N10-100</f>
        <v>0.88640506305689826</v>
      </c>
      <c r="O15" s="20">
        <f>100*O14/'2020'!O10-100</f>
        <v>0.75016901956304594</v>
      </c>
      <c r="P15" s="20">
        <f>100*P14/'2020'!P10-100</f>
        <v>0.73014234088059027</v>
      </c>
      <c r="Q15" s="20">
        <f>100*Q14/'2020'!Q10-100</f>
        <v>0.83292563977120437</v>
      </c>
    </row>
    <row r="16" spans="1:17" ht="13.2" x14ac:dyDescent="0.25">
      <c r="B16" s="12"/>
      <c r="D16" s="24" t="s">
        <v>50</v>
      </c>
      <c r="E16" s="25"/>
      <c r="F16" s="26">
        <f>100*F14/'2019'!F10-100</f>
        <v>8.9113093457740433E-2</v>
      </c>
      <c r="G16" s="26">
        <f>100*G14/'2019'!G10-100</f>
        <v>0.23298642869502828</v>
      </c>
      <c r="H16" s="26">
        <f>100*H14/'2019'!H10-100</f>
        <v>0.19378467339400629</v>
      </c>
      <c r="I16" s="26">
        <f>100*I14/'2019'!I10-100</f>
        <v>-7.283545975840866E-2</v>
      </c>
      <c r="J16" s="26">
        <f>100*J14/'2019'!J10-100</f>
        <v>0.5236669663462834</v>
      </c>
      <c r="K16" s="26">
        <f>100*K14/'2019'!K10-100</f>
        <v>0.55076030208554982</v>
      </c>
      <c r="L16" s="26">
        <f>100*L14/'2019'!L10-100</f>
        <v>0.18742556066094096</v>
      </c>
      <c r="M16" s="26">
        <f>100*M14/'2019'!M10-100</f>
        <v>0.60597298652402287</v>
      </c>
      <c r="N16" s="26">
        <f>100*N14/'2019'!N10-100</f>
        <v>0.56816609634842052</v>
      </c>
      <c r="O16" s="26">
        <f>100*O14/'2019'!O10-100</f>
        <v>0.42495445817537814</v>
      </c>
      <c r="P16" s="26">
        <f>100*P14/'2019'!P10-100</f>
        <v>0.65745230323260273</v>
      </c>
      <c r="Q16" s="26">
        <f>100*Q14/'2019'!Q10-100</f>
        <v>0.83385641669435984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v>257041</v>
      </c>
      <c r="G17" s="23">
        <v>247936</v>
      </c>
      <c r="H17" s="23">
        <v>264833</v>
      </c>
      <c r="I17" s="23">
        <v>251810</v>
      </c>
      <c r="J17" s="23">
        <v>267245</v>
      </c>
      <c r="K17" s="23">
        <v>289813</v>
      </c>
      <c r="L17" s="23">
        <v>300663</v>
      </c>
      <c r="M17" s="23">
        <v>307028</v>
      </c>
      <c r="N17" s="23">
        <v>310559</v>
      </c>
      <c r="O17" s="23">
        <v>309895</v>
      </c>
      <c r="P17" s="23">
        <v>310721</v>
      </c>
      <c r="Q17" s="23">
        <v>308686</v>
      </c>
    </row>
    <row r="18" spans="2:17" ht="13.2" x14ac:dyDescent="0.25">
      <c r="B18" s="12"/>
      <c r="D18" s="4" t="s">
        <v>26</v>
      </c>
      <c r="E18" s="9"/>
      <c r="F18" s="20">
        <f>100*F17/'2020'!F11-100</f>
        <v>-18.163786406530576</v>
      </c>
      <c r="G18" s="20">
        <f>100*G17/'2020'!G11-100</f>
        <v>-20.897912824864889</v>
      </c>
      <c r="H18" s="20">
        <f>100*H17/'2020'!H11-100</f>
        <v>-15.283531289685897</v>
      </c>
      <c r="I18" s="20">
        <f>100*I17/'2020'!I11-100</f>
        <v>19.222010217270878</v>
      </c>
      <c r="J18" s="20">
        <f>100*J17/'2020'!J11-100</f>
        <v>2.0774924944424527</v>
      </c>
      <c r="K18" s="20">
        <f>100*K17/'2020'!K11-100</f>
        <v>1.4296813752939812</v>
      </c>
      <c r="L18" s="20">
        <f>100*L17/'2020'!L11-100</f>
        <v>2.8603978077467787</v>
      </c>
      <c r="M18" s="20">
        <f>100*M17/'2020'!M11-100</f>
        <v>2.1285371670730342</v>
      </c>
      <c r="N18" s="20">
        <f>100*N17/'2020'!N11-100</f>
        <v>1.5356598727530724</v>
      </c>
      <c r="O18" s="20">
        <f>100*O17/'2020'!O11-100</f>
        <v>2.3076542150179051</v>
      </c>
      <c r="P18" s="20">
        <f>100*P17/'2020'!P11-100</f>
        <v>9.1179496904378112</v>
      </c>
      <c r="Q18" s="20">
        <f>100*Q17/'2020'!Q11-100</f>
        <v>26.232840020119653</v>
      </c>
    </row>
    <row r="19" spans="2:17" ht="13.2" x14ac:dyDescent="0.25">
      <c r="B19" s="12"/>
      <c r="D19" s="24" t="s">
        <v>50</v>
      </c>
      <c r="E19" s="25"/>
      <c r="F19" s="26">
        <f>100*F17/'2019'!F11-100</f>
        <v>-18.219245637199535</v>
      </c>
      <c r="G19" s="26">
        <f>100*G17/'2019'!G11-100</f>
        <v>-21.001752429504535</v>
      </c>
      <c r="H19" s="26">
        <f>100*H17/'2019'!H11-100</f>
        <v>-15.744682204872717</v>
      </c>
      <c r="I19" s="26">
        <f>100*I17/'2019'!I11-100</f>
        <v>-20.461544778877339</v>
      </c>
      <c r="J19" s="26">
        <f>100*J17/'2019'!J11-100</f>
        <v>-15.547725513122344</v>
      </c>
      <c r="K19" s="26">
        <f>100*K17/'2019'!K11-100</f>
        <v>-8.6823498273297872</v>
      </c>
      <c r="L19" s="26">
        <f>100*L17/'2019'!L11-100</f>
        <v>-5.5148768745364691</v>
      </c>
      <c r="M19" s="26">
        <f>100*M17/'2019'!M11-100</f>
        <v>-3.521914553978803</v>
      </c>
      <c r="N19" s="26">
        <f>100*N17/'2019'!N11-100</f>
        <v>-2.2187867987380656</v>
      </c>
      <c r="O19" s="26">
        <f>100*O17/'2019'!O11-100</f>
        <v>-2.5239133238340514</v>
      </c>
      <c r="P19" s="26">
        <f>100*P17/'2019'!P11-100</f>
        <v>-2.1847189299284508</v>
      </c>
      <c r="Q19" s="26">
        <f>100*Q17/'2019'!Q11-100</f>
        <v>-2.2953870696149181</v>
      </c>
    </row>
    <row r="20" spans="2:17" s="10" customFormat="1" ht="13.2" x14ac:dyDescent="0.25">
      <c r="B20" s="9" t="s">
        <v>25</v>
      </c>
      <c r="D20" s="21" t="s">
        <v>21</v>
      </c>
      <c r="E20" s="9">
        <f>SUM(F20:Q20)</f>
        <v>11081065</v>
      </c>
      <c r="F20" s="22">
        <v>221825</v>
      </c>
      <c r="G20" s="22">
        <v>242821</v>
      </c>
      <c r="H20" s="22">
        <v>335675</v>
      </c>
      <c r="I20" s="22">
        <v>298477</v>
      </c>
      <c r="J20" s="22">
        <v>407234</v>
      </c>
      <c r="K20" s="22">
        <v>860430</v>
      </c>
      <c r="L20" s="22">
        <v>1278414</v>
      </c>
      <c r="M20" s="22">
        <v>1653484</v>
      </c>
      <c r="N20" s="22">
        <v>1686874</v>
      </c>
      <c r="O20" s="22">
        <v>1746008</v>
      </c>
      <c r="P20" s="22">
        <v>1399117</v>
      </c>
      <c r="Q20" s="22">
        <v>950706</v>
      </c>
    </row>
    <row r="21" spans="2:17" ht="13.2" x14ac:dyDescent="0.25">
      <c r="D21" s="4" t="s">
        <v>26</v>
      </c>
      <c r="E21" s="11"/>
      <c r="F21" s="19">
        <v>-86.4</v>
      </c>
      <c r="G21" s="19">
        <v>-85.8</v>
      </c>
      <c r="H21" s="19">
        <v>-54.1</v>
      </c>
      <c r="I21" s="19">
        <v>137.4</v>
      </c>
      <c r="J21" s="19">
        <v>5</v>
      </c>
      <c r="K21" s="19">
        <v>5.7</v>
      </c>
      <c r="L21" s="19">
        <v>8.1999999999999993</v>
      </c>
      <c r="M21" s="19">
        <v>18.8</v>
      </c>
      <c r="N21" s="19">
        <v>23.2</v>
      </c>
      <c r="O21" s="19">
        <v>67</v>
      </c>
      <c r="P21" s="19">
        <v>312.89999999999998</v>
      </c>
      <c r="Q21" s="19">
        <v>334.4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SUM(F22:Q22)</f>
        <v>9444075</v>
      </c>
      <c r="F22" s="22">
        <v>196520</v>
      </c>
      <c r="G22" s="22">
        <v>216133</v>
      </c>
      <c r="H22" s="22">
        <v>298141</v>
      </c>
      <c r="I22" s="22">
        <v>263809</v>
      </c>
      <c r="J22" s="22">
        <v>365230</v>
      </c>
      <c r="K22" s="22">
        <v>776782</v>
      </c>
      <c r="L22" s="22">
        <v>1104300</v>
      </c>
      <c r="M22" s="22">
        <v>1419664</v>
      </c>
      <c r="N22" s="22">
        <v>1444966</v>
      </c>
      <c r="O22" s="22">
        <v>1462846</v>
      </c>
      <c r="P22" s="22">
        <v>1156886</v>
      </c>
      <c r="Q22" s="22">
        <v>738798</v>
      </c>
    </row>
    <row r="23" spans="2:17" s="10" customFormat="1" ht="13.2" x14ac:dyDescent="0.25">
      <c r="C23" s="9" t="s">
        <v>28</v>
      </c>
      <c r="D23" s="21" t="s">
        <v>21</v>
      </c>
      <c r="E23" s="9">
        <f>SUM(F23:Q23)</f>
        <v>1636990</v>
      </c>
      <c r="F23" s="22">
        <v>25305</v>
      </c>
      <c r="G23" s="22">
        <v>26688</v>
      </c>
      <c r="H23" s="22">
        <v>37534</v>
      </c>
      <c r="I23" s="22">
        <v>34668</v>
      </c>
      <c r="J23" s="22">
        <v>42004</v>
      </c>
      <c r="K23" s="22">
        <v>83648</v>
      </c>
      <c r="L23" s="22">
        <v>174114</v>
      </c>
      <c r="M23" s="22">
        <v>233820</v>
      </c>
      <c r="N23" s="22">
        <v>241908</v>
      </c>
      <c r="O23" s="22">
        <v>283162</v>
      </c>
      <c r="P23" s="22">
        <v>242231</v>
      </c>
      <c r="Q23" s="22">
        <v>211908</v>
      </c>
    </row>
    <row r="24" spans="2:17" ht="13.2" x14ac:dyDescent="0.25">
      <c r="C24" s="12" t="s">
        <v>27</v>
      </c>
      <c r="D24" s="4" t="s">
        <v>26</v>
      </c>
      <c r="E24" s="11"/>
      <c r="F24" s="19">
        <v>-84.5</v>
      </c>
      <c r="G24" s="19">
        <v>-83.8</v>
      </c>
      <c r="H24" s="19">
        <v>-51.6</v>
      </c>
      <c r="I24" s="19">
        <v>132</v>
      </c>
      <c r="J24" s="19">
        <v>1.5</v>
      </c>
      <c r="K24" s="19">
        <v>6.6</v>
      </c>
      <c r="L24" s="19">
        <v>12.9</v>
      </c>
      <c r="M24" s="19">
        <v>23.4</v>
      </c>
      <c r="N24" s="19">
        <v>21.4</v>
      </c>
      <c r="O24" s="19">
        <v>53.3</v>
      </c>
      <c r="P24" s="19">
        <v>280.2</v>
      </c>
      <c r="Q24" s="19">
        <v>280.8</v>
      </c>
    </row>
    <row r="25" spans="2:17" ht="13.2" x14ac:dyDescent="0.25">
      <c r="C25" s="12" t="s">
        <v>28</v>
      </c>
      <c r="D25" s="4" t="s">
        <v>26</v>
      </c>
      <c r="E25" s="11"/>
      <c r="F25" s="19">
        <v>-93.1</v>
      </c>
      <c r="G25" s="19">
        <v>-93</v>
      </c>
      <c r="H25" s="19">
        <v>-67.5</v>
      </c>
      <c r="I25" s="19">
        <v>187.9</v>
      </c>
      <c r="J25" s="19">
        <v>50.9</v>
      </c>
      <c r="K25" s="19">
        <v>-1.9</v>
      </c>
      <c r="L25" s="19">
        <v>-14.5</v>
      </c>
      <c r="M25" s="19">
        <v>-3.1</v>
      </c>
      <c r="N25" s="19">
        <v>34.799999999999997</v>
      </c>
      <c r="O25" s="19">
        <v>209.2</v>
      </c>
      <c r="P25" s="19">
        <v>600.20000000000005</v>
      </c>
      <c r="Q25" s="19">
        <v>752.4</v>
      </c>
    </row>
    <row r="26" spans="2:17" s="10" customFormat="1" ht="13.2" x14ac:dyDescent="0.25">
      <c r="B26" s="9" t="s">
        <v>29</v>
      </c>
      <c r="D26" s="21" t="s">
        <v>21</v>
      </c>
      <c r="E26" s="9">
        <f>SUM(F26:Q26)</f>
        <v>29608783</v>
      </c>
      <c r="F26" s="22">
        <v>898773</v>
      </c>
      <c r="G26" s="22">
        <v>983692</v>
      </c>
      <c r="H26" s="22">
        <v>1234976</v>
      </c>
      <c r="I26" s="22">
        <v>1117746</v>
      </c>
      <c r="J26" s="22">
        <v>1376210</v>
      </c>
      <c r="K26" s="22">
        <v>2381611</v>
      </c>
      <c r="L26" s="22">
        <v>3447397</v>
      </c>
      <c r="M26" s="22">
        <v>4172512</v>
      </c>
      <c r="N26" s="22">
        <v>3966486</v>
      </c>
      <c r="O26" s="22">
        <v>4263559</v>
      </c>
      <c r="P26" s="22">
        <v>3316158</v>
      </c>
      <c r="Q26" s="22">
        <v>2449663</v>
      </c>
    </row>
    <row r="27" spans="2:17" ht="13.2" x14ac:dyDescent="0.25">
      <c r="D27" s="4" t="s">
        <v>26</v>
      </c>
      <c r="E27" s="11"/>
      <c r="F27" s="19">
        <v>-75.2</v>
      </c>
      <c r="G27" s="19">
        <v>-74.3</v>
      </c>
      <c r="H27" s="19">
        <v>-37.4</v>
      </c>
      <c r="I27" s="19">
        <v>77.400000000000006</v>
      </c>
      <c r="J27" s="19">
        <v>10.5</v>
      </c>
      <c r="K27" s="19">
        <v>10.199999999999999</v>
      </c>
      <c r="L27" s="19">
        <v>9.8000000000000007</v>
      </c>
      <c r="M27" s="19">
        <v>19.8</v>
      </c>
      <c r="N27" s="19">
        <v>19.2</v>
      </c>
      <c r="O27" s="19">
        <v>47.8</v>
      </c>
      <c r="P27" s="19">
        <v>162.1</v>
      </c>
      <c r="Q27" s="19">
        <v>162.9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SUM(F28:Q28)</f>
        <v>25775734</v>
      </c>
      <c r="F28" s="22">
        <v>814590</v>
      </c>
      <c r="G28" s="22">
        <v>895487</v>
      </c>
      <c r="H28" s="22">
        <v>1119821</v>
      </c>
      <c r="I28" s="22">
        <v>1007720</v>
      </c>
      <c r="J28" s="22">
        <v>1253564</v>
      </c>
      <c r="K28" s="22">
        <v>2177822</v>
      </c>
      <c r="L28" s="22">
        <v>3021349</v>
      </c>
      <c r="M28" s="22">
        <v>3628881</v>
      </c>
      <c r="N28" s="22">
        <v>3431534</v>
      </c>
      <c r="O28" s="22">
        <v>3626962</v>
      </c>
      <c r="P28" s="22">
        <v>2794694</v>
      </c>
      <c r="Q28" s="22">
        <v>2003310</v>
      </c>
    </row>
    <row r="29" spans="2:17" s="10" customFormat="1" ht="13.2" x14ac:dyDescent="0.25">
      <c r="C29" s="9" t="s">
        <v>28</v>
      </c>
      <c r="D29" s="21" t="s">
        <v>21</v>
      </c>
      <c r="E29" s="9">
        <f>SUM(F29:Q29)</f>
        <v>3833049</v>
      </c>
      <c r="F29" s="22">
        <v>84183</v>
      </c>
      <c r="G29" s="22">
        <v>88205</v>
      </c>
      <c r="H29" s="22">
        <v>115155</v>
      </c>
      <c r="I29" s="22">
        <v>110026</v>
      </c>
      <c r="J29" s="22">
        <v>122646</v>
      </c>
      <c r="K29" s="22">
        <v>203789</v>
      </c>
      <c r="L29" s="22">
        <v>426048</v>
      </c>
      <c r="M29" s="22">
        <v>543631</v>
      </c>
      <c r="N29" s="22">
        <v>534952</v>
      </c>
      <c r="O29" s="22">
        <v>636597</v>
      </c>
      <c r="P29" s="22">
        <v>521464</v>
      </c>
      <c r="Q29" s="22">
        <v>446353</v>
      </c>
    </row>
    <row r="30" spans="2:17" ht="13.2" x14ac:dyDescent="0.25">
      <c r="C30" s="12" t="s">
        <v>27</v>
      </c>
      <c r="D30" s="4" t="s">
        <v>26</v>
      </c>
      <c r="E30" s="11"/>
      <c r="F30" s="19">
        <v>-71.5</v>
      </c>
      <c r="G30" s="19">
        <v>-70.099999999999994</v>
      </c>
      <c r="H30" s="19">
        <v>-34.700000000000003</v>
      </c>
      <c r="I30" s="19">
        <v>73.8</v>
      </c>
      <c r="J30" s="19">
        <v>8.1999999999999993</v>
      </c>
      <c r="K30" s="19">
        <v>11.2</v>
      </c>
      <c r="L30" s="19">
        <v>14.2</v>
      </c>
      <c r="M30" s="19">
        <v>25.4</v>
      </c>
      <c r="N30" s="19">
        <v>17.8</v>
      </c>
      <c r="O30" s="19">
        <v>36.6</v>
      </c>
      <c r="P30" s="19">
        <v>142.4</v>
      </c>
      <c r="Q30" s="19">
        <v>136.4</v>
      </c>
    </row>
    <row r="31" spans="2:17" ht="13.2" x14ac:dyDescent="0.25">
      <c r="C31" s="12" t="s">
        <v>28</v>
      </c>
      <c r="D31" s="4" t="s">
        <v>26</v>
      </c>
      <c r="E31" s="11"/>
      <c r="F31" s="19">
        <v>-88.9</v>
      </c>
      <c r="G31" s="19">
        <v>-89.4</v>
      </c>
      <c r="H31" s="19">
        <v>-55.4</v>
      </c>
      <c r="I31" s="19">
        <v>118.9</v>
      </c>
      <c r="J31" s="19">
        <v>41</v>
      </c>
      <c r="K31" s="19">
        <v>-0.1</v>
      </c>
      <c r="L31" s="19">
        <v>-13.6</v>
      </c>
      <c r="M31" s="19">
        <v>-7.8</v>
      </c>
      <c r="N31" s="19">
        <v>29</v>
      </c>
      <c r="O31" s="19">
        <v>177.8</v>
      </c>
      <c r="P31" s="19">
        <v>365.1</v>
      </c>
      <c r="Q31" s="19">
        <v>428.7</v>
      </c>
    </row>
    <row r="32" spans="2:17" ht="13.2" x14ac:dyDescent="0.25">
      <c r="B32" s="12" t="s">
        <v>30</v>
      </c>
      <c r="D32" s="4" t="s">
        <v>21</v>
      </c>
      <c r="E32" s="11">
        <f>E26/E20</f>
        <v>2.6720160020720032</v>
      </c>
      <c r="F32" s="19">
        <v>4.0999999999999996</v>
      </c>
      <c r="G32" s="19">
        <v>4.0999999999999996</v>
      </c>
      <c r="H32" s="19">
        <v>3.7</v>
      </c>
      <c r="I32" s="19">
        <v>3.7</v>
      </c>
      <c r="J32" s="19">
        <v>3.4</v>
      </c>
      <c r="K32" s="19">
        <v>2.8</v>
      </c>
      <c r="L32" s="19">
        <v>2.7</v>
      </c>
      <c r="M32" s="19">
        <v>2.5</v>
      </c>
      <c r="N32" s="19">
        <v>2.4</v>
      </c>
      <c r="O32" s="19">
        <v>2.4</v>
      </c>
      <c r="P32" s="19">
        <v>2.4</v>
      </c>
      <c r="Q32" s="19">
        <v>2.6</v>
      </c>
    </row>
    <row r="33" spans="2:17" ht="13.2" x14ac:dyDescent="0.25">
      <c r="B33" s="12" t="s">
        <v>31</v>
      </c>
      <c r="D33" s="4" t="s">
        <v>32</v>
      </c>
      <c r="E33" s="9"/>
      <c r="F33" s="19">
        <v>11.8</v>
      </c>
      <c r="G33" s="19">
        <v>14.4</v>
      </c>
      <c r="H33" s="19">
        <v>15.2</v>
      </c>
      <c r="I33" s="19">
        <v>15.1</v>
      </c>
      <c r="J33" s="19">
        <v>16.2</v>
      </c>
      <c r="K33" s="19">
        <v>24.5</v>
      </c>
      <c r="L33" s="19">
        <v>33.4</v>
      </c>
      <c r="M33" s="19">
        <v>39.799999999999997</v>
      </c>
      <c r="N33" s="19">
        <v>40.1</v>
      </c>
      <c r="O33" s="19">
        <v>42.5</v>
      </c>
      <c r="P33" s="19">
        <v>35.299999999999997</v>
      </c>
      <c r="Q33" s="19">
        <v>26.3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42"/>
  <sheetViews>
    <sheetView zoomScale="85" zoomScaleNormal="85" workbookViewId="0">
      <selection activeCell="E12" sqref="E12"/>
    </sheetView>
  </sheetViews>
  <sheetFormatPr baseColWidth="10" defaultRowHeight="13.8" x14ac:dyDescent="0.3"/>
  <cols>
    <col min="1" max="1" width="34.44140625" customWidth="1"/>
    <col min="2" max="2" width="30.6640625" bestFit="1" customWidth="1"/>
    <col min="3" max="3" width="18.88671875" bestFit="1" customWidth="1"/>
    <col min="4" max="4" width="25.6640625" bestFit="1" customWidth="1"/>
  </cols>
  <sheetData>
    <row r="1" spans="1:17" ht="79.2" x14ac:dyDescent="0.3">
      <c r="A1" s="16" t="s">
        <v>0</v>
      </c>
      <c r="B1" s="13"/>
      <c r="C1" s="13"/>
      <c r="D1" s="13"/>
      <c r="E1" s="13"/>
    </row>
    <row r="2" spans="1:17" x14ac:dyDescent="0.3">
      <c r="A2" s="16" t="s">
        <v>1</v>
      </c>
      <c r="B2" s="13"/>
      <c r="C2" s="13"/>
      <c r="D2" s="13"/>
      <c r="E2" s="13"/>
    </row>
    <row r="3" spans="1:17" ht="14.4" thickBot="1" x14ac:dyDescent="0.35">
      <c r="A3" s="16" t="s">
        <v>2</v>
      </c>
      <c r="B3" s="13"/>
      <c r="C3" s="13"/>
      <c r="D3" s="13"/>
      <c r="E3" s="13"/>
    </row>
    <row r="4" spans="1:17" s="13" customFormat="1" ht="117" customHeight="1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2020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x14ac:dyDescent="0.3">
      <c r="A8" s="12" t="s">
        <v>19</v>
      </c>
      <c r="B8" s="12" t="s">
        <v>20</v>
      </c>
      <c r="C8" s="13"/>
      <c r="D8" s="4" t="s">
        <v>21</v>
      </c>
      <c r="E8" s="9"/>
      <c r="F8" s="2">
        <v>5010</v>
      </c>
      <c r="G8" s="2">
        <v>5010</v>
      </c>
      <c r="H8" s="2">
        <v>4994</v>
      </c>
      <c r="I8" s="2">
        <v>4984</v>
      </c>
      <c r="J8" s="2">
        <v>4970</v>
      </c>
      <c r="K8" s="2">
        <v>4950</v>
      </c>
      <c r="L8" s="2">
        <v>4935</v>
      </c>
      <c r="M8" s="2">
        <v>4940</v>
      </c>
      <c r="N8" s="2">
        <v>4949</v>
      </c>
      <c r="O8" s="2">
        <v>4937</v>
      </c>
      <c r="P8" s="2">
        <v>4940</v>
      </c>
      <c r="Q8" s="2">
        <v>4924</v>
      </c>
    </row>
    <row r="9" spans="1:17" x14ac:dyDescent="0.3">
      <c r="A9" s="13"/>
      <c r="B9" s="12" t="s">
        <v>22</v>
      </c>
      <c r="C9" s="13"/>
      <c r="D9" s="4" t="s">
        <v>21</v>
      </c>
      <c r="E9" s="9"/>
      <c r="F9" s="2">
        <v>4796</v>
      </c>
      <c r="G9" s="2">
        <v>4798</v>
      </c>
      <c r="H9" s="2">
        <v>4768</v>
      </c>
      <c r="I9" s="2">
        <v>3423</v>
      </c>
      <c r="J9" s="2">
        <v>4357</v>
      </c>
      <c r="K9" s="2">
        <v>4608</v>
      </c>
      <c r="L9" s="2">
        <v>4668</v>
      </c>
      <c r="M9" s="2">
        <v>4735</v>
      </c>
      <c r="N9" s="2">
        <v>4765</v>
      </c>
      <c r="O9" s="2">
        <v>4705</v>
      </c>
      <c r="P9" s="2">
        <v>4328</v>
      </c>
      <c r="Q9" s="2">
        <v>3721</v>
      </c>
    </row>
    <row r="10" spans="1:17" x14ac:dyDescent="0.3">
      <c r="A10" s="13"/>
      <c r="B10" s="12" t="s">
        <v>23</v>
      </c>
      <c r="C10" s="13"/>
      <c r="D10" s="4" t="s">
        <v>21</v>
      </c>
      <c r="E10" s="9"/>
      <c r="F10" s="2">
        <v>324007</v>
      </c>
      <c r="G10" s="2">
        <v>325486</v>
      </c>
      <c r="H10" s="2">
        <v>326189</v>
      </c>
      <c r="I10" s="2">
        <v>325311</v>
      </c>
      <c r="J10" s="2">
        <v>323939</v>
      </c>
      <c r="K10" s="2">
        <v>323922</v>
      </c>
      <c r="L10" s="2">
        <v>323463</v>
      </c>
      <c r="M10" s="2">
        <v>323959</v>
      </c>
      <c r="N10" s="2">
        <v>324231</v>
      </c>
      <c r="O10" s="2">
        <v>323927</v>
      </c>
      <c r="P10" s="2">
        <v>325416</v>
      </c>
      <c r="Q10" s="2">
        <v>324999</v>
      </c>
    </row>
    <row r="11" spans="1:17" x14ac:dyDescent="0.3">
      <c r="A11" s="13"/>
      <c r="B11" s="12" t="s">
        <v>24</v>
      </c>
      <c r="C11" s="13"/>
      <c r="D11" s="4" t="s">
        <v>21</v>
      </c>
      <c r="E11" s="9"/>
      <c r="F11" s="2">
        <v>314092</v>
      </c>
      <c r="G11" s="2">
        <v>313438</v>
      </c>
      <c r="H11" s="2">
        <v>312611</v>
      </c>
      <c r="I11" s="2">
        <v>211211</v>
      </c>
      <c r="J11" s="2">
        <v>261806</v>
      </c>
      <c r="K11" s="2">
        <v>285728</v>
      </c>
      <c r="L11" s="2">
        <v>292302</v>
      </c>
      <c r="M11" s="2">
        <v>300629</v>
      </c>
      <c r="N11" s="2">
        <v>305862</v>
      </c>
      <c r="O11" s="2">
        <v>302905</v>
      </c>
      <c r="P11" s="2">
        <v>284757</v>
      </c>
      <c r="Q11" s="2">
        <v>244537</v>
      </c>
    </row>
    <row r="12" spans="1:17" x14ac:dyDescent="0.3">
      <c r="A12" s="13"/>
      <c r="B12" s="12" t="s">
        <v>25</v>
      </c>
      <c r="C12" s="13"/>
      <c r="D12" s="4" t="s">
        <v>21</v>
      </c>
      <c r="E12" s="9">
        <f>SUM(F12:Q12)</f>
        <v>10956535</v>
      </c>
      <c r="F12" s="2">
        <v>1635883</v>
      </c>
      <c r="G12" s="2">
        <v>1715573</v>
      </c>
      <c r="H12" s="2">
        <v>731605</v>
      </c>
      <c r="I12" s="2">
        <v>125734</v>
      </c>
      <c r="J12" s="2">
        <v>387720</v>
      </c>
      <c r="K12" s="2">
        <v>814042</v>
      </c>
      <c r="L12" s="2">
        <v>1181470</v>
      </c>
      <c r="M12" s="2">
        <v>1391546</v>
      </c>
      <c r="N12" s="2">
        <v>1369645</v>
      </c>
      <c r="O12" s="2">
        <v>1045562</v>
      </c>
      <c r="P12" s="2">
        <v>338887</v>
      </c>
      <c r="Q12" s="2">
        <v>218868</v>
      </c>
    </row>
    <row r="13" spans="1:17" x14ac:dyDescent="0.3">
      <c r="A13" s="13"/>
      <c r="B13" s="13"/>
      <c r="C13" s="13"/>
      <c r="D13" s="4" t="s">
        <v>26</v>
      </c>
      <c r="E13" s="9"/>
      <c r="F13" s="2">
        <v>0.6</v>
      </c>
      <c r="G13" s="2">
        <v>2.9</v>
      </c>
      <c r="H13" s="2">
        <v>-63</v>
      </c>
      <c r="I13" s="2">
        <v>-93.4</v>
      </c>
      <c r="J13" s="2">
        <v>-82.6</v>
      </c>
      <c r="K13" s="2">
        <v>-63.5</v>
      </c>
      <c r="L13" s="2">
        <v>-44.7</v>
      </c>
      <c r="M13" s="2">
        <v>-34.299999999999997</v>
      </c>
      <c r="N13" s="2">
        <v>-39.799999999999997</v>
      </c>
      <c r="O13" s="2">
        <v>-52.1</v>
      </c>
      <c r="P13" s="2">
        <v>-84.2</v>
      </c>
      <c r="Q13" s="2">
        <v>-88</v>
      </c>
    </row>
    <row r="14" spans="1:17" x14ac:dyDescent="0.3">
      <c r="A14" s="13"/>
      <c r="B14" s="12" t="s">
        <v>25</v>
      </c>
      <c r="C14" s="12" t="s">
        <v>27</v>
      </c>
      <c r="D14" s="4" t="s">
        <v>21</v>
      </c>
      <c r="E14" s="9">
        <f>SUM(F14:Q14)</f>
        <v>9192380</v>
      </c>
      <c r="F14" s="2">
        <v>1269632</v>
      </c>
      <c r="G14" s="2">
        <v>1333783</v>
      </c>
      <c r="H14" s="2">
        <v>616026</v>
      </c>
      <c r="I14" s="2">
        <v>113691</v>
      </c>
      <c r="J14" s="2">
        <v>359893</v>
      </c>
      <c r="K14" s="2">
        <v>728734</v>
      </c>
      <c r="L14" s="2">
        <v>977857</v>
      </c>
      <c r="M14" s="2">
        <v>1150274</v>
      </c>
      <c r="N14" s="2">
        <v>1190205</v>
      </c>
      <c r="O14" s="2">
        <v>953983</v>
      </c>
      <c r="P14" s="2">
        <v>304294</v>
      </c>
      <c r="Q14" s="2">
        <v>194008</v>
      </c>
    </row>
    <row r="15" spans="1:17" x14ac:dyDescent="0.3">
      <c r="A15" s="13"/>
      <c r="B15" s="13"/>
      <c r="C15" s="12" t="s">
        <v>28</v>
      </c>
      <c r="D15" s="4" t="s">
        <v>21</v>
      </c>
      <c r="E15" s="9">
        <f>SUM(F15:Q15)</f>
        <v>1764155</v>
      </c>
      <c r="F15" s="2">
        <v>366251</v>
      </c>
      <c r="G15" s="2">
        <v>381790</v>
      </c>
      <c r="H15" s="2">
        <v>115579</v>
      </c>
      <c r="I15" s="2">
        <v>12043</v>
      </c>
      <c r="J15" s="2">
        <v>27827</v>
      </c>
      <c r="K15" s="2">
        <v>85308</v>
      </c>
      <c r="L15" s="2">
        <v>203613</v>
      </c>
      <c r="M15" s="2">
        <v>241272</v>
      </c>
      <c r="N15" s="2">
        <v>179440</v>
      </c>
      <c r="O15" s="2">
        <v>91579</v>
      </c>
      <c r="P15" s="2">
        <v>34593</v>
      </c>
      <c r="Q15" s="2">
        <v>24860</v>
      </c>
    </row>
    <row r="16" spans="1:17" x14ac:dyDescent="0.3">
      <c r="A16" s="13"/>
      <c r="B16" s="13"/>
      <c r="C16" s="12" t="s">
        <v>27</v>
      </c>
      <c r="D16" s="4" t="s">
        <v>26</v>
      </c>
      <c r="E16" s="9"/>
      <c r="F16" s="2">
        <v>2.5</v>
      </c>
      <c r="G16" s="2">
        <v>2</v>
      </c>
      <c r="H16" s="2">
        <v>-60.3</v>
      </c>
      <c r="I16" s="2">
        <v>-92.4</v>
      </c>
      <c r="J16" s="2">
        <v>-79.7</v>
      </c>
      <c r="K16" s="2">
        <v>-58.7</v>
      </c>
      <c r="L16" s="2">
        <v>-40.4</v>
      </c>
      <c r="M16" s="2">
        <v>-28.9</v>
      </c>
      <c r="N16" s="2">
        <v>-34.4</v>
      </c>
      <c r="O16" s="2">
        <v>-43</v>
      </c>
      <c r="P16" s="2">
        <v>-81.900000000000006</v>
      </c>
      <c r="Q16" s="2">
        <v>-85.6</v>
      </c>
    </row>
    <row r="17" spans="1:17" x14ac:dyDescent="0.3">
      <c r="A17" s="13"/>
      <c r="B17" s="13"/>
      <c r="C17" s="12" t="s">
        <v>28</v>
      </c>
      <c r="D17" s="4" t="s">
        <v>26</v>
      </c>
      <c r="E17" s="9"/>
      <c r="F17" s="2">
        <v>-5.7</v>
      </c>
      <c r="G17" s="2">
        <v>6.3</v>
      </c>
      <c r="H17" s="2">
        <v>-73</v>
      </c>
      <c r="I17" s="2">
        <v>-97.1</v>
      </c>
      <c r="J17" s="2">
        <v>-93.9</v>
      </c>
      <c r="K17" s="2">
        <v>-81.599999999999994</v>
      </c>
      <c r="L17" s="2">
        <v>-58.9</v>
      </c>
      <c r="M17" s="2">
        <v>-51.8</v>
      </c>
      <c r="N17" s="2">
        <v>-60.9</v>
      </c>
      <c r="O17" s="2">
        <v>-82</v>
      </c>
      <c r="P17" s="2">
        <v>-92.5</v>
      </c>
      <c r="Q17" s="2">
        <v>-94.8</v>
      </c>
    </row>
    <row r="18" spans="1:17" x14ac:dyDescent="0.3">
      <c r="A18" s="13"/>
      <c r="B18" s="12" t="s">
        <v>29</v>
      </c>
      <c r="C18" s="13"/>
      <c r="D18" s="4" t="s">
        <v>21</v>
      </c>
      <c r="E18" s="9">
        <f>SUM(F18:Q18)</f>
        <v>28488938</v>
      </c>
      <c r="F18" s="2">
        <v>3620035</v>
      </c>
      <c r="G18" s="2">
        <v>3825772</v>
      </c>
      <c r="H18" s="2">
        <v>1973435</v>
      </c>
      <c r="I18" s="2">
        <v>630136</v>
      </c>
      <c r="J18" s="2">
        <v>1245344</v>
      </c>
      <c r="K18" s="2">
        <v>2162091</v>
      </c>
      <c r="L18" s="2">
        <v>3139781</v>
      </c>
      <c r="M18" s="2">
        <v>3482914</v>
      </c>
      <c r="N18" s="2">
        <v>3327131</v>
      </c>
      <c r="O18" s="2">
        <v>2885312</v>
      </c>
      <c r="P18" s="2">
        <v>1265179</v>
      </c>
      <c r="Q18" s="2">
        <v>931808</v>
      </c>
    </row>
    <row r="19" spans="1:17" x14ac:dyDescent="0.3">
      <c r="A19" s="13"/>
      <c r="B19" s="13"/>
      <c r="C19" s="13"/>
      <c r="D19" s="4" t="s">
        <v>26</v>
      </c>
      <c r="E19" s="9"/>
      <c r="F19" s="2">
        <v>-0.1</v>
      </c>
      <c r="G19" s="2">
        <v>6.4</v>
      </c>
      <c r="H19" s="2">
        <v>-53.7</v>
      </c>
      <c r="I19" s="2">
        <v>-85.2</v>
      </c>
      <c r="J19" s="2">
        <v>-73.400000000000006</v>
      </c>
      <c r="K19" s="2">
        <v>-55.7</v>
      </c>
      <c r="L19" s="2">
        <v>-35.799999999999997</v>
      </c>
      <c r="M19" s="2">
        <v>-29.3</v>
      </c>
      <c r="N19" s="2">
        <v>-31.6</v>
      </c>
      <c r="O19" s="2">
        <v>-42.1</v>
      </c>
      <c r="P19" s="2">
        <v>-71.5</v>
      </c>
      <c r="Q19" s="2">
        <v>-75.8</v>
      </c>
    </row>
    <row r="20" spans="1:17" x14ac:dyDescent="0.3">
      <c r="A20" s="13"/>
      <c r="B20" s="12" t="s">
        <v>29</v>
      </c>
      <c r="C20" s="12" t="s">
        <v>27</v>
      </c>
      <c r="D20" s="4" t="s">
        <v>21</v>
      </c>
      <c r="E20" s="9">
        <f>SUM(F20:Q20)</f>
        <v>24376545</v>
      </c>
      <c r="F20" s="2">
        <v>2863080</v>
      </c>
      <c r="G20" s="2">
        <v>2993088</v>
      </c>
      <c r="H20" s="2">
        <v>1715084</v>
      </c>
      <c r="I20" s="2">
        <v>579883</v>
      </c>
      <c r="J20" s="2">
        <v>1158352</v>
      </c>
      <c r="K20" s="2">
        <v>1958153</v>
      </c>
      <c r="L20" s="2">
        <v>2646474</v>
      </c>
      <c r="M20" s="2">
        <v>2893301</v>
      </c>
      <c r="N20" s="2">
        <v>2912547</v>
      </c>
      <c r="O20" s="2">
        <v>2656141</v>
      </c>
      <c r="P20" s="2">
        <v>1153058</v>
      </c>
      <c r="Q20" s="2">
        <v>847384</v>
      </c>
    </row>
    <row r="21" spans="1:17" x14ac:dyDescent="0.3">
      <c r="A21" s="13"/>
      <c r="B21" s="13"/>
      <c r="C21" s="12" t="s">
        <v>28</v>
      </c>
      <c r="D21" s="4" t="s">
        <v>21</v>
      </c>
      <c r="E21" s="9">
        <f>SUM(F21:Q21)</f>
        <v>4112393</v>
      </c>
      <c r="F21" s="2">
        <v>756955</v>
      </c>
      <c r="G21" s="2">
        <v>832684</v>
      </c>
      <c r="H21" s="2">
        <v>258351</v>
      </c>
      <c r="I21" s="2">
        <v>50253</v>
      </c>
      <c r="J21" s="2">
        <v>86992</v>
      </c>
      <c r="K21" s="2">
        <v>203938</v>
      </c>
      <c r="L21" s="2">
        <v>493307</v>
      </c>
      <c r="M21" s="2">
        <v>589613</v>
      </c>
      <c r="N21" s="2">
        <v>414584</v>
      </c>
      <c r="O21" s="2">
        <v>229171</v>
      </c>
      <c r="P21" s="2">
        <v>112121</v>
      </c>
      <c r="Q21" s="2">
        <v>84424</v>
      </c>
    </row>
    <row r="22" spans="1:17" x14ac:dyDescent="0.3">
      <c r="A22" s="13"/>
      <c r="B22" s="13"/>
      <c r="C22" s="12" t="s">
        <v>27</v>
      </c>
      <c r="D22" s="4" t="s">
        <v>26</v>
      </c>
      <c r="E22" s="9"/>
      <c r="F22" s="2">
        <v>1.8</v>
      </c>
      <c r="G22" s="2">
        <v>5.6</v>
      </c>
      <c r="H22" s="2">
        <v>-49.3</v>
      </c>
      <c r="I22" s="2">
        <v>-83.1</v>
      </c>
      <c r="J22" s="2">
        <v>-69.5</v>
      </c>
      <c r="K22" s="2">
        <v>-50</v>
      </c>
      <c r="L22" s="2">
        <v>-31</v>
      </c>
      <c r="M22" s="2">
        <v>-24</v>
      </c>
      <c r="N22" s="2">
        <v>-25.9</v>
      </c>
      <c r="O22" s="2">
        <v>-31.6</v>
      </c>
      <c r="P22" s="2">
        <v>-67.400000000000006</v>
      </c>
      <c r="Q22" s="2">
        <v>-71.099999999999994</v>
      </c>
    </row>
    <row r="23" spans="1:17" x14ac:dyDescent="0.3">
      <c r="A23" s="13"/>
      <c r="B23" s="13"/>
      <c r="C23" s="12" t="s">
        <v>28</v>
      </c>
      <c r="D23" s="4" t="s">
        <v>26</v>
      </c>
      <c r="E23" s="9"/>
      <c r="F23" s="2">
        <v>-6.9</v>
      </c>
      <c r="G23" s="2">
        <v>9.8000000000000007</v>
      </c>
      <c r="H23" s="2">
        <v>-70.5</v>
      </c>
      <c r="I23" s="2">
        <v>-93.9</v>
      </c>
      <c r="J23" s="2">
        <v>-90.2</v>
      </c>
      <c r="K23" s="2">
        <v>-78.8</v>
      </c>
      <c r="L23" s="2">
        <v>-53.4</v>
      </c>
      <c r="M23" s="2">
        <v>-47.2</v>
      </c>
      <c r="N23" s="2">
        <v>-55.5</v>
      </c>
      <c r="O23" s="2">
        <v>-79.099999999999994</v>
      </c>
      <c r="P23" s="2">
        <v>-87.6</v>
      </c>
      <c r="Q23" s="2">
        <v>-90.8</v>
      </c>
    </row>
    <row r="24" spans="1:17" x14ac:dyDescent="0.3">
      <c r="A24" s="13"/>
      <c r="B24" s="12" t="s">
        <v>30</v>
      </c>
      <c r="C24" s="13"/>
      <c r="D24" s="4" t="s">
        <v>21</v>
      </c>
      <c r="E24" s="11">
        <f>E18/E12</f>
        <v>2.6001777021658765</v>
      </c>
      <c r="F24" s="2">
        <v>2.2000000000000002</v>
      </c>
      <c r="G24" s="2">
        <v>2.2000000000000002</v>
      </c>
      <c r="H24" s="2">
        <v>2.7</v>
      </c>
      <c r="I24" s="2">
        <v>5</v>
      </c>
      <c r="J24" s="2">
        <v>3.2</v>
      </c>
      <c r="K24" s="2">
        <v>2.7</v>
      </c>
      <c r="L24" s="2">
        <v>2.7</v>
      </c>
      <c r="M24" s="2">
        <v>2.5</v>
      </c>
      <c r="N24" s="2">
        <v>2.4</v>
      </c>
      <c r="O24" s="2">
        <v>2.8</v>
      </c>
      <c r="P24" s="2">
        <v>3.7</v>
      </c>
      <c r="Q24" s="2">
        <v>4.3</v>
      </c>
    </row>
    <row r="25" spans="1:17" x14ac:dyDescent="0.3">
      <c r="A25" s="13"/>
      <c r="B25" s="12" t="s">
        <v>31</v>
      </c>
      <c r="C25" s="13"/>
      <c r="D25" s="4" t="s">
        <v>32</v>
      </c>
      <c r="E25" s="9"/>
      <c r="F25" s="2">
        <v>37.299999999999997</v>
      </c>
      <c r="G25" s="2">
        <v>41.7</v>
      </c>
      <c r="H25" s="2">
        <v>24.4</v>
      </c>
      <c r="I25" s="2">
        <v>10.7</v>
      </c>
      <c r="J25" s="2">
        <v>15.2</v>
      </c>
      <c r="K25" s="2">
        <v>22.7</v>
      </c>
      <c r="L25" s="2">
        <v>30.4</v>
      </c>
      <c r="M25" s="2">
        <v>33.6</v>
      </c>
      <c r="N25" s="2">
        <v>33.799999999999997</v>
      </c>
      <c r="O25" s="2">
        <v>29.2</v>
      </c>
      <c r="P25" s="2">
        <v>17</v>
      </c>
      <c r="Q25" s="2">
        <v>13.2</v>
      </c>
    </row>
    <row r="26" spans="1:17" x14ac:dyDescent="0.3">
      <c r="A26" s="12" t="s">
        <v>33</v>
      </c>
      <c r="B26" s="13"/>
      <c r="C26" s="13"/>
      <c r="D26" s="13"/>
      <c r="E26" s="9"/>
    </row>
    <row r="27" spans="1:17" x14ac:dyDescent="0.3">
      <c r="A27" s="12" t="s">
        <v>34</v>
      </c>
      <c r="B27" s="13"/>
      <c r="C27" s="13"/>
      <c r="D27" s="13"/>
      <c r="E27" s="9"/>
    </row>
    <row r="28" spans="1:17" x14ac:dyDescent="0.3">
      <c r="A28" s="12" t="s">
        <v>35</v>
      </c>
      <c r="B28" s="13"/>
      <c r="C28" s="13"/>
      <c r="D28" s="13"/>
      <c r="E28" s="9"/>
    </row>
    <row r="29" spans="1:17" x14ac:dyDescent="0.3">
      <c r="A29" s="12" t="s">
        <v>36</v>
      </c>
      <c r="B29" s="13"/>
      <c r="C29" s="13"/>
      <c r="D29" s="13"/>
      <c r="E29" s="9"/>
    </row>
    <row r="30" spans="1:17" x14ac:dyDescent="0.3">
      <c r="A30" s="12" t="s">
        <v>37</v>
      </c>
      <c r="B30" s="13"/>
      <c r="C30" s="13"/>
      <c r="D30" s="13"/>
      <c r="E30" s="9"/>
    </row>
    <row r="31" spans="1:17" x14ac:dyDescent="0.3">
      <c r="A31" s="12" t="s">
        <v>38</v>
      </c>
      <c r="B31" s="13"/>
      <c r="C31" s="13"/>
      <c r="D31" s="13"/>
      <c r="E31" s="9"/>
    </row>
    <row r="32" spans="1:17" x14ac:dyDescent="0.3">
      <c r="A32" s="12" t="s">
        <v>39</v>
      </c>
      <c r="B32" s="13"/>
      <c r="C32" s="13"/>
      <c r="D32" s="13"/>
      <c r="E32" s="9"/>
    </row>
    <row r="33" spans="1:5" x14ac:dyDescent="0.3">
      <c r="A33" s="12" t="s">
        <v>40</v>
      </c>
      <c r="B33" s="13"/>
      <c r="C33" s="13"/>
      <c r="D33" s="13"/>
      <c r="E33" s="9"/>
    </row>
    <row r="34" spans="1:5" x14ac:dyDescent="0.3">
      <c r="A34" s="12" t="s">
        <v>41</v>
      </c>
      <c r="B34" s="13"/>
      <c r="C34" s="13"/>
      <c r="D34" s="13"/>
      <c r="E34" s="9"/>
    </row>
    <row r="35" spans="1:5" x14ac:dyDescent="0.3">
      <c r="A35" s="12" t="s">
        <v>42</v>
      </c>
      <c r="B35" s="13"/>
      <c r="C35" s="13"/>
      <c r="D35" s="13"/>
      <c r="E35" s="9"/>
    </row>
    <row r="36" spans="1:5" x14ac:dyDescent="0.3">
      <c r="A36" s="12" t="s">
        <v>43</v>
      </c>
      <c r="B36" s="13"/>
      <c r="C36" s="13"/>
      <c r="D36" s="13"/>
      <c r="E36" s="9"/>
    </row>
    <row r="37" spans="1:5" x14ac:dyDescent="0.3">
      <c r="A37" s="12" t="s">
        <v>44</v>
      </c>
      <c r="B37" s="13"/>
      <c r="C37" s="13"/>
      <c r="D37" s="13"/>
      <c r="E37" s="9"/>
    </row>
    <row r="38" spans="1:5" x14ac:dyDescent="0.3">
      <c r="A38" s="12" t="s">
        <v>45</v>
      </c>
      <c r="B38" s="13"/>
      <c r="C38" s="13"/>
      <c r="D38" s="13"/>
      <c r="E38" s="9"/>
    </row>
    <row r="39" spans="1:5" x14ac:dyDescent="0.3">
      <c r="A39" s="12" t="s">
        <v>46</v>
      </c>
      <c r="B39" s="13"/>
      <c r="C39" s="13"/>
      <c r="D39" s="13"/>
      <c r="E39" s="9"/>
    </row>
    <row r="40" spans="1:5" x14ac:dyDescent="0.3">
      <c r="A40" s="12" t="s">
        <v>47</v>
      </c>
      <c r="B40" s="13"/>
      <c r="C40" s="13"/>
      <c r="D40" s="13"/>
      <c r="E40" s="9"/>
    </row>
    <row r="41" spans="1:5" x14ac:dyDescent="0.3">
      <c r="A41" s="12" t="s">
        <v>48</v>
      </c>
      <c r="B41" s="13"/>
      <c r="C41" s="13"/>
      <c r="D41" s="13"/>
      <c r="E41" s="14"/>
    </row>
    <row r="42" spans="1:5" x14ac:dyDescent="0.3">
      <c r="A42" s="3" t="s">
        <v>49</v>
      </c>
      <c r="B42" s="13"/>
      <c r="C42" s="13"/>
      <c r="D42" s="13"/>
      <c r="E42" s="14"/>
    </row>
  </sheetData>
  <mergeCells count="5">
    <mergeCell ref="F4:Q4"/>
    <mergeCell ref="F5:Q5"/>
    <mergeCell ref="F6:Q6"/>
    <mergeCell ref="A4:C7"/>
    <mergeCell ref="D4:D7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42"/>
  <sheetViews>
    <sheetView zoomScale="85" zoomScaleNormal="85" workbookViewId="0">
      <selection activeCell="E21" sqref="E21"/>
    </sheetView>
  </sheetViews>
  <sheetFormatPr baseColWidth="10" defaultRowHeight="13.8" x14ac:dyDescent="0.3"/>
  <cols>
    <col min="1" max="1" width="34.44140625" customWidth="1"/>
    <col min="2" max="2" width="30.6640625" bestFit="1" customWidth="1"/>
    <col min="3" max="3" width="18.88671875" bestFit="1" customWidth="1"/>
    <col min="4" max="4" width="25.6640625" bestFit="1" customWidth="1"/>
  </cols>
  <sheetData>
    <row r="1" spans="1:17" ht="79.2" x14ac:dyDescent="0.3">
      <c r="A1" s="16" t="s">
        <v>0</v>
      </c>
      <c r="B1" s="13"/>
      <c r="C1" s="13"/>
      <c r="D1" s="13"/>
      <c r="E1" s="13"/>
    </row>
    <row r="2" spans="1:17" x14ac:dyDescent="0.3">
      <c r="A2" s="16" t="s">
        <v>1</v>
      </c>
      <c r="B2" s="13"/>
      <c r="C2" s="13"/>
      <c r="D2" s="13"/>
      <c r="E2" s="13"/>
    </row>
    <row r="3" spans="1:17" ht="14.4" thickBot="1" x14ac:dyDescent="0.35">
      <c r="A3" s="16" t="s">
        <v>2</v>
      </c>
      <c r="B3" s="13"/>
      <c r="C3" s="13"/>
      <c r="D3" s="13"/>
      <c r="E3" s="13"/>
    </row>
    <row r="4" spans="1:17" s="13" customFormat="1" ht="117" customHeight="1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2019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x14ac:dyDescent="0.3">
      <c r="A8" s="12" t="s">
        <v>19</v>
      </c>
      <c r="B8" s="12" t="s">
        <v>20</v>
      </c>
      <c r="C8" s="13"/>
      <c r="D8" s="4" t="s">
        <v>21</v>
      </c>
      <c r="E8" s="9"/>
      <c r="F8" s="2">
        <v>5086</v>
      </c>
      <c r="G8" s="2">
        <v>5087</v>
      </c>
      <c r="H8" s="2">
        <v>5081</v>
      </c>
      <c r="I8" s="2">
        <v>5089</v>
      </c>
      <c r="J8" s="2">
        <v>5075</v>
      </c>
      <c r="K8" s="2">
        <v>5073</v>
      </c>
      <c r="L8" s="2">
        <v>5079</v>
      </c>
      <c r="M8" s="2">
        <v>5087</v>
      </c>
      <c r="N8" s="2">
        <v>5083</v>
      </c>
      <c r="O8" s="2">
        <v>5068</v>
      </c>
      <c r="P8" s="2">
        <v>5070</v>
      </c>
      <c r="Q8" s="2">
        <v>5051</v>
      </c>
    </row>
    <row r="9" spans="1:17" x14ac:dyDescent="0.3">
      <c r="A9" s="13"/>
      <c r="B9" s="12" t="s">
        <v>22</v>
      </c>
      <c r="C9" s="13"/>
      <c r="D9" s="4" t="s">
        <v>21</v>
      </c>
      <c r="E9" s="9"/>
      <c r="F9" s="2">
        <v>4859</v>
      </c>
      <c r="G9" s="2">
        <v>4857</v>
      </c>
      <c r="H9" s="2">
        <v>4888</v>
      </c>
      <c r="I9" s="2">
        <v>4971</v>
      </c>
      <c r="J9" s="2">
        <v>4978</v>
      </c>
      <c r="K9" s="2">
        <v>4981</v>
      </c>
      <c r="L9" s="2">
        <v>4993</v>
      </c>
      <c r="M9" s="2">
        <v>5001</v>
      </c>
      <c r="N9" s="2">
        <v>4994</v>
      </c>
      <c r="O9" s="2">
        <v>4968</v>
      </c>
      <c r="P9" s="2">
        <v>4901</v>
      </c>
      <c r="Q9" s="2">
        <v>4859</v>
      </c>
    </row>
    <row r="10" spans="1:17" x14ac:dyDescent="0.3">
      <c r="A10" s="13"/>
      <c r="B10" s="12" t="s">
        <v>23</v>
      </c>
      <c r="C10" s="13"/>
      <c r="D10" s="4" t="s">
        <v>21</v>
      </c>
      <c r="E10" s="9"/>
      <c r="F10" s="2">
        <v>324307</v>
      </c>
      <c r="G10" s="2">
        <v>323624</v>
      </c>
      <c r="H10" s="2">
        <v>323555</v>
      </c>
      <c r="I10" s="2">
        <v>324018</v>
      </c>
      <c r="J10" s="2">
        <v>323679</v>
      </c>
      <c r="K10" s="2">
        <v>324279</v>
      </c>
      <c r="L10" s="2">
        <v>324929</v>
      </c>
      <c r="M10" s="2">
        <v>325097</v>
      </c>
      <c r="N10" s="2">
        <v>325257</v>
      </c>
      <c r="O10" s="2">
        <v>324976</v>
      </c>
      <c r="P10" s="2">
        <v>325651</v>
      </c>
      <c r="Q10" s="2">
        <v>324996</v>
      </c>
    </row>
    <row r="11" spans="1:17" x14ac:dyDescent="0.3">
      <c r="A11" s="13"/>
      <c r="B11" s="12" t="s">
        <v>24</v>
      </c>
      <c r="C11" s="13"/>
      <c r="D11" s="4" t="s">
        <v>21</v>
      </c>
      <c r="E11" s="9"/>
      <c r="F11" s="2">
        <v>314305</v>
      </c>
      <c r="G11" s="2">
        <v>313850</v>
      </c>
      <c r="H11" s="2">
        <v>314322</v>
      </c>
      <c r="I11" s="2">
        <v>316589</v>
      </c>
      <c r="J11" s="2">
        <v>316445</v>
      </c>
      <c r="K11" s="2">
        <v>317368</v>
      </c>
      <c r="L11" s="2">
        <v>318212</v>
      </c>
      <c r="M11" s="2">
        <v>318236</v>
      </c>
      <c r="N11" s="2">
        <v>317606</v>
      </c>
      <c r="O11" s="2">
        <v>317919</v>
      </c>
      <c r="P11" s="2">
        <v>317661</v>
      </c>
      <c r="Q11" s="2">
        <v>315938</v>
      </c>
    </row>
    <row r="12" spans="1:17" x14ac:dyDescent="0.3">
      <c r="A12" s="13"/>
      <c r="B12" s="12" t="s">
        <v>25</v>
      </c>
      <c r="C12" s="13"/>
      <c r="D12" s="4" t="s">
        <v>21</v>
      </c>
      <c r="E12" s="9">
        <f>SUM(F12:Q12)</f>
        <v>24309650</v>
      </c>
      <c r="F12" s="2">
        <v>1626411</v>
      </c>
      <c r="G12" s="2">
        <v>1666541</v>
      </c>
      <c r="H12" s="2">
        <v>1978946</v>
      </c>
      <c r="I12" s="2">
        <v>1906579</v>
      </c>
      <c r="J12" s="2">
        <v>2227835</v>
      </c>
      <c r="K12" s="2">
        <v>2229194</v>
      </c>
      <c r="L12" s="2">
        <v>2136421</v>
      </c>
      <c r="M12" s="2">
        <v>2117855</v>
      </c>
      <c r="N12" s="2">
        <v>2273460</v>
      </c>
      <c r="O12" s="2">
        <v>2182699</v>
      </c>
      <c r="P12" s="2">
        <v>2140019</v>
      </c>
      <c r="Q12" s="2">
        <v>1823690</v>
      </c>
    </row>
    <row r="13" spans="1:17" ht="12" customHeight="1" x14ac:dyDescent="0.3">
      <c r="A13" s="13"/>
      <c r="B13" s="13"/>
      <c r="C13" s="13"/>
      <c r="D13" s="4" t="s">
        <v>26</v>
      </c>
      <c r="E13" s="9"/>
      <c r="F13" s="2">
        <v>-0.2</v>
      </c>
      <c r="G13" s="2">
        <v>2</v>
      </c>
      <c r="H13" s="2">
        <v>5.2</v>
      </c>
      <c r="I13" s="2">
        <v>-2.8</v>
      </c>
      <c r="J13" s="2">
        <v>6.9</v>
      </c>
      <c r="K13" s="2">
        <v>2.9</v>
      </c>
      <c r="L13" s="2">
        <v>4.5</v>
      </c>
      <c r="M13" s="2">
        <v>3.7</v>
      </c>
      <c r="N13" s="2">
        <v>-0.9</v>
      </c>
      <c r="O13" s="2">
        <v>2.5</v>
      </c>
      <c r="P13" s="2">
        <v>4.3</v>
      </c>
      <c r="Q13" s="2">
        <v>2.2000000000000002</v>
      </c>
    </row>
    <row r="14" spans="1:17" x14ac:dyDescent="0.3">
      <c r="A14" s="13"/>
      <c r="B14" s="12" t="s">
        <v>25</v>
      </c>
      <c r="C14" s="12" t="s">
        <v>27</v>
      </c>
      <c r="D14" s="4" t="s">
        <v>21</v>
      </c>
      <c r="E14" s="9">
        <f>SUM(F14:Q14)</f>
        <v>18902627</v>
      </c>
      <c r="F14" s="2">
        <v>1238088</v>
      </c>
      <c r="G14" s="2">
        <v>1307358</v>
      </c>
      <c r="H14" s="2">
        <v>1550286</v>
      </c>
      <c r="I14" s="2">
        <v>1493146</v>
      </c>
      <c r="J14" s="2">
        <v>1774670</v>
      </c>
      <c r="K14" s="2">
        <v>1765838</v>
      </c>
      <c r="L14" s="2">
        <v>1640589</v>
      </c>
      <c r="M14" s="2">
        <v>1617759</v>
      </c>
      <c r="N14" s="2">
        <v>1814576</v>
      </c>
      <c r="O14" s="2">
        <v>1673268</v>
      </c>
      <c r="P14" s="2">
        <v>1680359</v>
      </c>
      <c r="Q14" s="2">
        <v>1346690</v>
      </c>
    </row>
    <row r="15" spans="1:17" x14ac:dyDescent="0.3">
      <c r="A15" s="13"/>
      <c r="B15" s="13"/>
      <c r="C15" s="12" t="s">
        <v>28</v>
      </c>
      <c r="D15" s="4" t="s">
        <v>21</v>
      </c>
      <c r="E15" s="9">
        <f>SUM(F15:Q15)</f>
        <v>5407023</v>
      </c>
      <c r="F15" s="2">
        <v>388323</v>
      </c>
      <c r="G15" s="2">
        <v>359183</v>
      </c>
      <c r="H15" s="2">
        <v>428660</v>
      </c>
      <c r="I15" s="2">
        <v>413433</v>
      </c>
      <c r="J15" s="2">
        <v>453165</v>
      </c>
      <c r="K15" s="2">
        <v>463356</v>
      </c>
      <c r="L15" s="2">
        <v>495832</v>
      </c>
      <c r="M15" s="2">
        <v>500096</v>
      </c>
      <c r="N15" s="2">
        <v>458884</v>
      </c>
      <c r="O15" s="2">
        <v>509431</v>
      </c>
      <c r="P15" s="2">
        <v>459660</v>
      </c>
      <c r="Q15" s="2">
        <v>477000</v>
      </c>
    </row>
    <row r="16" spans="1:17" x14ac:dyDescent="0.3">
      <c r="A16" s="13"/>
      <c r="B16" s="13"/>
      <c r="C16" s="12" t="s">
        <v>27</v>
      </c>
      <c r="D16" s="4" t="s">
        <v>26</v>
      </c>
      <c r="E16" s="9"/>
      <c r="F16" s="2">
        <v>-0.4</v>
      </c>
      <c r="G16" s="2">
        <v>2.2999999999999998</v>
      </c>
      <c r="H16" s="2">
        <v>6.5</v>
      </c>
      <c r="I16" s="2">
        <v>-1.9</v>
      </c>
      <c r="J16" s="2">
        <v>7.6</v>
      </c>
      <c r="K16" s="2">
        <v>1.6</v>
      </c>
      <c r="L16" s="2">
        <v>4.5</v>
      </c>
      <c r="M16" s="2">
        <v>5</v>
      </c>
      <c r="N16" s="2">
        <v>-0.6</v>
      </c>
      <c r="O16" s="2">
        <v>0.1</v>
      </c>
      <c r="P16" s="2">
        <v>3.9</v>
      </c>
      <c r="Q16" s="2">
        <v>1.9</v>
      </c>
    </row>
    <row r="17" spans="1:17" x14ac:dyDescent="0.3">
      <c r="A17" s="13"/>
      <c r="B17" s="13"/>
      <c r="C17" s="12" t="s">
        <v>28</v>
      </c>
      <c r="D17" s="4" t="s">
        <v>26</v>
      </c>
      <c r="E17" s="9"/>
      <c r="F17" s="2">
        <v>0.7</v>
      </c>
      <c r="G17" s="2">
        <v>1.1000000000000001</v>
      </c>
      <c r="H17" s="2">
        <v>0.6</v>
      </c>
      <c r="I17" s="2">
        <v>-5.8</v>
      </c>
      <c r="J17" s="2">
        <v>4.5</v>
      </c>
      <c r="K17" s="2">
        <v>8.4</v>
      </c>
      <c r="L17" s="2">
        <v>4.5</v>
      </c>
      <c r="M17" s="2">
        <v>-0.4</v>
      </c>
      <c r="N17" s="2">
        <v>-1.9</v>
      </c>
      <c r="O17" s="2">
        <v>11.3</v>
      </c>
      <c r="P17" s="2">
        <v>6.1</v>
      </c>
      <c r="Q17" s="2">
        <v>2.9</v>
      </c>
    </row>
    <row r="18" spans="1:17" x14ac:dyDescent="0.3">
      <c r="A18" s="13"/>
      <c r="B18" s="12" t="s">
        <v>29</v>
      </c>
      <c r="C18" s="13"/>
      <c r="D18" s="4" t="s">
        <v>21</v>
      </c>
      <c r="E18" s="9">
        <f>SUM(F18:Q18)</f>
        <v>53259784</v>
      </c>
      <c r="F18" s="2">
        <v>3624078</v>
      </c>
      <c r="G18" s="2">
        <v>3594398</v>
      </c>
      <c r="H18" s="2">
        <v>4260353</v>
      </c>
      <c r="I18" s="2">
        <v>4258839</v>
      </c>
      <c r="J18" s="2">
        <v>4682314</v>
      </c>
      <c r="K18" s="2">
        <v>4879763</v>
      </c>
      <c r="L18" s="2">
        <v>4891590</v>
      </c>
      <c r="M18" s="2">
        <v>4925448</v>
      </c>
      <c r="N18" s="2">
        <v>4862741</v>
      </c>
      <c r="O18" s="2">
        <v>4984730</v>
      </c>
      <c r="P18" s="2">
        <v>4445979</v>
      </c>
      <c r="Q18" s="2">
        <v>3849551</v>
      </c>
    </row>
    <row r="19" spans="1:17" x14ac:dyDescent="0.3">
      <c r="A19" s="13"/>
      <c r="B19" s="13"/>
      <c r="C19" s="13"/>
      <c r="D19" s="4" t="s">
        <v>26</v>
      </c>
      <c r="E19" s="9"/>
      <c r="F19" s="2">
        <v>-0.3</v>
      </c>
      <c r="G19" s="2">
        <v>0.4</v>
      </c>
      <c r="H19" s="2">
        <v>2.7</v>
      </c>
      <c r="I19" s="2">
        <v>-0.4</v>
      </c>
      <c r="J19" s="2">
        <v>2.2999999999999998</v>
      </c>
      <c r="K19" s="2">
        <v>6.4</v>
      </c>
      <c r="L19" s="2">
        <v>3.9</v>
      </c>
      <c r="M19" s="2">
        <v>2.6</v>
      </c>
      <c r="N19" s="2">
        <v>0</v>
      </c>
      <c r="O19" s="2">
        <v>5.3</v>
      </c>
      <c r="P19" s="2">
        <v>5</v>
      </c>
      <c r="Q19" s="2">
        <v>1.7</v>
      </c>
    </row>
    <row r="20" spans="1:17" x14ac:dyDescent="0.3">
      <c r="A20" s="13"/>
      <c r="B20" s="12" t="s">
        <v>29</v>
      </c>
      <c r="C20" s="12" t="s">
        <v>27</v>
      </c>
      <c r="D20" s="4" t="s">
        <v>21</v>
      </c>
      <c r="E20" s="9">
        <f>SUM(F20:Q20)</f>
        <v>42109065</v>
      </c>
      <c r="F20" s="2">
        <v>2811164</v>
      </c>
      <c r="G20" s="2">
        <v>2835696</v>
      </c>
      <c r="H20" s="2">
        <v>3383996</v>
      </c>
      <c r="I20" s="2">
        <v>3432201</v>
      </c>
      <c r="J20" s="2">
        <v>3797490</v>
      </c>
      <c r="K20" s="2">
        <v>3919914</v>
      </c>
      <c r="L20" s="2">
        <v>3832713</v>
      </c>
      <c r="M20" s="2">
        <v>3808491</v>
      </c>
      <c r="N20" s="2">
        <v>3931752</v>
      </c>
      <c r="O20" s="2">
        <v>3885869</v>
      </c>
      <c r="P20" s="2">
        <v>3540061</v>
      </c>
      <c r="Q20" s="2">
        <v>2929718</v>
      </c>
    </row>
    <row r="21" spans="1:17" x14ac:dyDescent="0.3">
      <c r="A21" s="13"/>
      <c r="B21" s="13"/>
      <c r="C21" s="12" t="s">
        <v>28</v>
      </c>
      <c r="D21" s="4" t="s">
        <v>21</v>
      </c>
      <c r="E21" s="9">
        <f>SUM(F21:Q21)</f>
        <v>11150719</v>
      </c>
      <c r="F21" s="2">
        <v>812914</v>
      </c>
      <c r="G21" s="2">
        <v>758702</v>
      </c>
      <c r="H21" s="2">
        <v>876357</v>
      </c>
      <c r="I21" s="2">
        <v>826638</v>
      </c>
      <c r="J21" s="2">
        <v>884824</v>
      </c>
      <c r="K21" s="2">
        <v>959849</v>
      </c>
      <c r="L21" s="2">
        <v>1058877</v>
      </c>
      <c r="M21" s="2">
        <v>1116957</v>
      </c>
      <c r="N21" s="2">
        <v>930989</v>
      </c>
      <c r="O21" s="2">
        <v>1098861</v>
      </c>
      <c r="P21" s="2">
        <v>905918</v>
      </c>
      <c r="Q21" s="2">
        <v>919833</v>
      </c>
    </row>
    <row r="22" spans="1:17" x14ac:dyDescent="0.3">
      <c r="A22" s="13"/>
      <c r="B22" s="13"/>
      <c r="C22" s="12" t="s">
        <v>27</v>
      </c>
      <c r="D22" s="4" t="s">
        <v>26</v>
      </c>
      <c r="E22" s="9"/>
      <c r="F22" s="2">
        <v>-0.3</v>
      </c>
      <c r="G22" s="2">
        <v>0.3</v>
      </c>
      <c r="H22" s="2">
        <v>2.7</v>
      </c>
      <c r="I22" s="2">
        <v>1</v>
      </c>
      <c r="J22" s="2">
        <v>2.5</v>
      </c>
      <c r="K22" s="2">
        <v>4.5999999999999996</v>
      </c>
      <c r="L22" s="2">
        <v>3.9</v>
      </c>
      <c r="M22" s="2">
        <v>4</v>
      </c>
      <c r="N22" s="2">
        <v>0.3</v>
      </c>
      <c r="O22" s="2">
        <v>2.2999999999999998</v>
      </c>
      <c r="P22" s="2">
        <v>4.3</v>
      </c>
      <c r="Q22" s="2">
        <v>1.6</v>
      </c>
    </row>
    <row r="23" spans="1:17" x14ac:dyDescent="0.3">
      <c r="A23" s="13"/>
      <c r="B23" s="13"/>
      <c r="C23" s="12" t="s">
        <v>28</v>
      </c>
      <c r="D23" s="4" t="s">
        <v>26</v>
      </c>
      <c r="E23" s="9"/>
      <c r="F23" s="2">
        <v>-0.2</v>
      </c>
      <c r="G23" s="2">
        <v>0.6</v>
      </c>
      <c r="H23" s="2">
        <v>2.5</v>
      </c>
      <c r="I23" s="2">
        <v>-5.8</v>
      </c>
      <c r="J23" s="2">
        <v>1.4</v>
      </c>
      <c r="K23" s="2">
        <v>14.6</v>
      </c>
      <c r="L23" s="2">
        <v>4</v>
      </c>
      <c r="M23" s="2">
        <v>-1.8</v>
      </c>
      <c r="N23" s="2">
        <v>-1</v>
      </c>
      <c r="O23" s="2">
        <v>17.600000000000001</v>
      </c>
      <c r="P23" s="2">
        <v>7.4</v>
      </c>
      <c r="Q23" s="2">
        <v>2</v>
      </c>
    </row>
    <row r="24" spans="1:17" x14ac:dyDescent="0.3">
      <c r="A24" s="13"/>
      <c r="B24" s="12" t="s">
        <v>30</v>
      </c>
      <c r="C24" s="13"/>
      <c r="D24" s="4" t="s">
        <v>21</v>
      </c>
      <c r="E24" s="11">
        <f>E18/E12</f>
        <v>2.1908906133983828</v>
      </c>
      <c r="F24" s="2">
        <v>2.2000000000000002</v>
      </c>
      <c r="G24" s="2">
        <v>2.2000000000000002</v>
      </c>
      <c r="H24" s="2">
        <v>2.2000000000000002</v>
      </c>
      <c r="I24" s="2">
        <v>2.2000000000000002</v>
      </c>
      <c r="J24" s="2">
        <v>2.1</v>
      </c>
      <c r="K24" s="2">
        <v>2.2000000000000002</v>
      </c>
      <c r="L24" s="2">
        <v>2.2999999999999998</v>
      </c>
      <c r="M24" s="2">
        <v>2.2999999999999998</v>
      </c>
      <c r="N24" s="2">
        <v>2.1</v>
      </c>
      <c r="O24" s="2">
        <v>2.2999999999999998</v>
      </c>
      <c r="P24" s="2">
        <v>2.1</v>
      </c>
      <c r="Q24" s="2">
        <v>2.1</v>
      </c>
    </row>
    <row r="25" spans="1:17" x14ac:dyDescent="0.3">
      <c r="A25" s="13"/>
      <c r="B25" s="12" t="s">
        <v>31</v>
      </c>
      <c r="C25" s="13"/>
      <c r="D25" s="4" t="s">
        <v>32</v>
      </c>
      <c r="E25" s="9"/>
      <c r="F25" s="2">
        <v>37.4</v>
      </c>
      <c r="G25" s="2">
        <v>40.700000000000003</v>
      </c>
      <c r="H25" s="2">
        <v>43.3</v>
      </c>
      <c r="I25" s="2">
        <v>43.1</v>
      </c>
      <c r="J25" s="2">
        <v>45.8</v>
      </c>
      <c r="K25" s="2">
        <v>47.7</v>
      </c>
      <c r="L25" s="2">
        <v>46.2</v>
      </c>
      <c r="M25" s="2">
        <v>46.2</v>
      </c>
      <c r="N25" s="2">
        <v>49.3</v>
      </c>
      <c r="O25" s="2">
        <v>49.4</v>
      </c>
      <c r="P25" s="2">
        <v>46.6</v>
      </c>
      <c r="Q25" s="2">
        <v>40.200000000000003</v>
      </c>
    </row>
    <row r="26" spans="1:17" x14ac:dyDescent="0.3">
      <c r="A26" s="12" t="s">
        <v>33</v>
      </c>
      <c r="B26" s="13"/>
      <c r="C26" s="13"/>
      <c r="D26" s="13"/>
      <c r="E26" s="9"/>
    </row>
    <row r="27" spans="1:17" x14ac:dyDescent="0.3">
      <c r="A27" s="12" t="s">
        <v>34</v>
      </c>
      <c r="B27" s="13"/>
      <c r="C27" s="13"/>
      <c r="D27" s="13"/>
      <c r="E27" s="9"/>
    </row>
    <row r="28" spans="1:17" x14ac:dyDescent="0.3">
      <c r="A28" s="12" t="s">
        <v>35</v>
      </c>
      <c r="B28" s="13"/>
      <c r="C28" s="13"/>
      <c r="D28" s="13"/>
      <c r="E28" s="9"/>
    </row>
    <row r="29" spans="1:17" x14ac:dyDescent="0.3">
      <c r="A29" s="12" t="s">
        <v>36</v>
      </c>
      <c r="B29" s="13"/>
      <c r="C29" s="13"/>
      <c r="D29" s="13"/>
      <c r="E29" s="9"/>
    </row>
    <row r="30" spans="1:17" x14ac:dyDescent="0.3">
      <c r="A30" s="12" t="s">
        <v>37</v>
      </c>
      <c r="B30" s="13"/>
      <c r="C30" s="13"/>
      <c r="D30" s="13"/>
      <c r="E30" s="9"/>
    </row>
    <row r="31" spans="1:17" x14ac:dyDescent="0.3">
      <c r="A31" s="12" t="s">
        <v>38</v>
      </c>
      <c r="B31" s="13"/>
      <c r="C31" s="13"/>
      <c r="D31" s="13"/>
      <c r="E31" s="9"/>
    </row>
    <row r="32" spans="1:17" x14ac:dyDescent="0.3">
      <c r="A32" s="12" t="s">
        <v>39</v>
      </c>
      <c r="B32" s="13"/>
      <c r="C32" s="13"/>
      <c r="D32" s="13"/>
      <c r="E32" s="9"/>
    </row>
    <row r="33" spans="1:5" x14ac:dyDescent="0.3">
      <c r="A33" s="12" t="s">
        <v>40</v>
      </c>
      <c r="B33" s="13"/>
      <c r="C33" s="13"/>
      <c r="D33" s="13"/>
      <c r="E33" s="9"/>
    </row>
    <row r="34" spans="1:5" x14ac:dyDescent="0.3">
      <c r="A34" s="12" t="s">
        <v>41</v>
      </c>
      <c r="B34" s="13"/>
      <c r="C34" s="13"/>
      <c r="D34" s="13"/>
      <c r="E34" s="9"/>
    </row>
    <row r="35" spans="1:5" x14ac:dyDescent="0.3">
      <c r="A35" s="12" t="s">
        <v>42</v>
      </c>
      <c r="B35" s="13"/>
      <c r="C35" s="13"/>
      <c r="D35" s="13"/>
      <c r="E35" s="9"/>
    </row>
    <row r="36" spans="1:5" x14ac:dyDescent="0.3">
      <c r="A36" s="12" t="s">
        <v>43</v>
      </c>
      <c r="B36" s="13"/>
      <c r="C36" s="13"/>
      <c r="D36" s="13"/>
      <c r="E36" s="9"/>
    </row>
    <row r="37" spans="1:5" x14ac:dyDescent="0.3">
      <c r="A37" s="12" t="s">
        <v>44</v>
      </c>
      <c r="B37" s="13"/>
      <c r="C37" s="13"/>
      <c r="D37" s="13"/>
      <c r="E37" s="9"/>
    </row>
    <row r="38" spans="1:5" x14ac:dyDescent="0.3">
      <c r="A38" s="12" t="s">
        <v>45</v>
      </c>
      <c r="B38" s="13"/>
      <c r="C38" s="13"/>
      <c r="D38" s="13"/>
      <c r="E38" s="9"/>
    </row>
    <row r="39" spans="1:5" x14ac:dyDescent="0.3">
      <c r="A39" s="12" t="s">
        <v>46</v>
      </c>
      <c r="B39" s="13"/>
      <c r="C39" s="13"/>
      <c r="D39" s="13"/>
      <c r="E39" s="9"/>
    </row>
    <row r="40" spans="1:5" x14ac:dyDescent="0.3">
      <c r="A40" s="12" t="s">
        <v>47</v>
      </c>
      <c r="B40" s="13"/>
      <c r="C40" s="13"/>
      <c r="D40" s="13"/>
      <c r="E40" s="9"/>
    </row>
    <row r="41" spans="1:5" x14ac:dyDescent="0.3">
      <c r="A41" s="12" t="s">
        <v>48</v>
      </c>
      <c r="B41" s="13"/>
      <c r="C41" s="13"/>
      <c r="D41" s="13"/>
      <c r="E41" s="14"/>
    </row>
    <row r="42" spans="1:5" x14ac:dyDescent="0.3">
      <c r="A42" s="3" t="s">
        <v>49</v>
      </c>
      <c r="B42" s="13"/>
      <c r="C42" s="13"/>
      <c r="D42" s="13"/>
      <c r="E42" s="14"/>
    </row>
  </sheetData>
  <mergeCells count="5">
    <mergeCell ref="F4:Q4"/>
    <mergeCell ref="F5:Q5"/>
    <mergeCell ref="F6:Q6"/>
    <mergeCell ref="A4:C7"/>
    <mergeCell ref="D4:D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2025</vt:lpstr>
      <vt:lpstr>2024</vt:lpstr>
      <vt:lpstr>2023</vt:lpstr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2020-11-16T10:42:47Z</dcterms:created>
  <dcterms:modified xsi:type="dcterms:W3CDTF">2026-01-05T07:51:36Z</dcterms:modified>
</cp:coreProperties>
</file>